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9615" windowHeight="8115" tabRatio="915" firstSheet="4" activeTab="7"/>
  </bookViews>
  <sheets>
    <sheet name="Ф1Заполн" sheetId="2" state="hidden" r:id="rId1"/>
    <sheet name="Ф2Заполн" sheetId="4" state="hidden" r:id="rId2"/>
    <sheet name="Ф3Заполн" sheetId="6" state="hidden" r:id="rId3"/>
    <sheet name="Ф4Заполн" sheetId="9" state="hidden" r:id="rId4"/>
    <sheet name="Ф1Печать" sheetId="13" r:id="rId5"/>
    <sheet name="Ф2Печать" sheetId="15" r:id="rId6"/>
    <sheet name="Ф3Печать" sheetId="17" r:id="rId7"/>
    <sheet name="Ф4Печать" sheetId="18" r:id="rId8"/>
  </sheets>
  <externalReferences>
    <externalReference r:id="rId9"/>
  </externalReferences>
  <definedNames>
    <definedName name="_xlnm.Print_Area" localSheetId="0">Ф1Заполн!$A$1:$BR$144</definedName>
    <definedName name="_xlnm.Print_Area" localSheetId="4">Ф1Печать!$A$1:$BR$145</definedName>
    <definedName name="_xlnm.Print_Area" localSheetId="1">Ф2Заполн!$A$1:$BT$108</definedName>
    <definedName name="_xlnm.Print_Area" localSheetId="5">Ф2Печать!$A$1:$BT$108</definedName>
    <definedName name="_xlnm.Print_Area" localSheetId="2">Ф3Заполн!$A$1:$BS$137</definedName>
    <definedName name="_xlnm.Print_Area" localSheetId="6">Ф3Печать!$A$1:$BS$91</definedName>
    <definedName name="_xlnm.Print_Area" localSheetId="3">Ф4Заполн!$A$1:$BT$57</definedName>
    <definedName name="_xlnm.Print_Area" localSheetId="7">Ф4Печать!$A$1:$BT$57</definedName>
  </definedNames>
  <calcPr calcId="145621"/>
</workbook>
</file>

<file path=xl/calcChain.xml><?xml version="1.0" encoding="utf-8"?>
<calcChain xmlns="http://schemas.openxmlformats.org/spreadsheetml/2006/main">
  <c r="BJ48" i="9" l="1"/>
  <c r="BF48" i="9"/>
  <c r="BE48" i="9"/>
  <c r="BD48" i="9"/>
  <c r="BJ47" i="9"/>
  <c r="BF47" i="9"/>
  <c r="BE47" i="9"/>
  <c r="BD47" i="9"/>
  <c r="BJ46" i="9"/>
  <c r="BF46" i="9"/>
  <c r="BE46" i="9"/>
  <c r="BD46" i="9"/>
  <c r="BJ45" i="9"/>
  <c r="BF45" i="9"/>
  <c r="BE45" i="9"/>
  <c r="BD45" i="9"/>
  <c r="BJ44" i="9"/>
  <c r="BF44" i="9"/>
  <c r="BE44" i="9"/>
  <c r="BD44" i="9"/>
  <c r="BE43" i="9"/>
  <c r="BJ42" i="9"/>
  <c r="BI42" i="9"/>
  <c r="BH42" i="9"/>
  <c r="BG42" i="9"/>
  <c r="BF42" i="9"/>
  <c r="BE42" i="9"/>
  <c r="BD42" i="9"/>
  <c r="BJ41" i="9"/>
  <c r="BI41" i="9"/>
  <c r="BH41" i="9"/>
  <c r="BG41" i="9"/>
  <c r="BF41" i="9"/>
  <c r="BE41" i="9"/>
  <c r="BD41" i="9"/>
  <c r="BJ40" i="9"/>
  <c r="BF40" i="9"/>
  <c r="BE40" i="9"/>
  <c r="BD40" i="9"/>
  <c r="BJ39" i="9"/>
  <c r="BF39" i="9"/>
  <c r="BE39" i="9"/>
  <c r="BD39" i="9"/>
  <c r="BJ38" i="9"/>
  <c r="BI38" i="9"/>
  <c r="BH38" i="9"/>
  <c r="BG38" i="9"/>
  <c r="BF38" i="9"/>
  <c r="BE38" i="9"/>
  <c r="BD38" i="9"/>
  <c r="BJ37" i="9"/>
  <c r="BF37" i="9"/>
  <c r="BE37" i="9"/>
  <c r="BD37" i="9"/>
  <c r="BJ36" i="9"/>
  <c r="BF36" i="9"/>
  <c r="BE36" i="9"/>
  <c r="BD36" i="9"/>
  <c r="BJ35" i="9"/>
  <c r="BI35" i="9"/>
  <c r="BH35" i="9"/>
  <c r="BG35" i="9"/>
  <c r="BF35" i="9"/>
  <c r="BE35" i="9"/>
  <c r="BD35" i="9"/>
  <c r="BJ34" i="9"/>
  <c r="BF34" i="9"/>
  <c r="BE34" i="9"/>
  <c r="BD34" i="9"/>
  <c r="BJ33" i="9"/>
  <c r="BF33" i="9"/>
  <c r="BE33" i="9"/>
  <c r="BD33" i="9"/>
  <c r="BJ32" i="9"/>
  <c r="BF32" i="9"/>
  <c r="BE32" i="9"/>
  <c r="BD32" i="9"/>
  <c r="BJ31" i="9"/>
  <c r="BF31" i="9"/>
  <c r="BE31" i="9"/>
  <c r="BD31" i="9"/>
  <c r="BJ30" i="9"/>
  <c r="BF30" i="9"/>
  <c r="BE30" i="9"/>
  <c r="BD30" i="9"/>
  <c r="BJ29" i="9"/>
  <c r="BF29" i="9"/>
  <c r="BE29" i="9"/>
  <c r="BD29" i="9"/>
  <c r="BJ28" i="9"/>
  <c r="BI28" i="9"/>
  <c r="BH28" i="9"/>
  <c r="BG28" i="9"/>
  <c r="BF28" i="9"/>
  <c r="BE28" i="9"/>
  <c r="BD28" i="9"/>
  <c r="BJ27" i="9"/>
  <c r="BF27" i="9"/>
  <c r="BE27" i="9"/>
  <c r="BD27" i="9"/>
  <c r="BJ26" i="9"/>
  <c r="BF26" i="9"/>
  <c r="BE26" i="9"/>
  <c r="BD26" i="9"/>
  <c r="BJ25" i="9"/>
  <c r="BF25" i="9"/>
  <c r="BE25" i="9"/>
  <c r="BD25" i="9"/>
  <c r="BJ24" i="9"/>
  <c r="BF24" i="9"/>
  <c r="BE24" i="9"/>
  <c r="BD24" i="9"/>
  <c r="BJ23" i="9"/>
  <c r="BF23" i="9"/>
  <c r="BE23" i="9"/>
  <c r="BD23" i="9"/>
  <c r="BJ22" i="9"/>
  <c r="BF22" i="9"/>
  <c r="BE22" i="9"/>
  <c r="BD22" i="9"/>
  <c r="BJ21" i="9"/>
  <c r="BF21" i="9"/>
  <c r="BE21" i="9"/>
  <c r="BD21" i="9"/>
  <c r="BJ19" i="9"/>
  <c r="BF19" i="9"/>
  <c r="BE19" i="9"/>
  <c r="BD19" i="9"/>
  <c r="BJ18" i="9"/>
  <c r="BF18" i="9"/>
  <c r="BE18" i="9"/>
  <c r="BD18" i="9"/>
  <c r="BJ16" i="9"/>
  <c r="BF16" i="9"/>
  <c r="BE16" i="9"/>
  <c r="BD16" i="9"/>
  <c r="BJ14" i="9"/>
  <c r="BF14" i="9"/>
  <c r="BE14" i="9"/>
  <c r="BD14" i="9"/>
  <c r="AY48" i="9"/>
  <c r="AX48" i="9"/>
  <c r="AW48" i="9"/>
  <c r="AY47" i="9"/>
  <c r="AX47" i="9"/>
  <c r="AW47" i="9"/>
  <c r="AY46" i="9"/>
  <c r="AX46" i="9"/>
  <c r="AW46" i="9"/>
  <c r="AY45" i="9"/>
  <c r="AX45" i="9"/>
  <c r="AW45" i="9"/>
  <c r="AY44" i="9"/>
  <c r="AX44" i="9"/>
  <c r="AW44" i="9"/>
  <c r="AX43" i="9"/>
  <c r="BC42" i="9"/>
  <c r="BB42" i="9"/>
  <c r="BA42" i="9"/>
  <c r="AZ42" i="9"/>
  <c r="AY42" i="9"/>
  <c r="AX42" i="9"/>
  <c r="AW42" i="9"/>
  <c r="BC41" i="9"/>
  <c r="BB41" i="9"/>
  <c r="BA41" i="9"/>
  <c r="AZ41" i="9"/>
  <c r="AY41" i="9"/>
  <c r="AX41" i="9"/>
  <c r="AW41" i="9"/>
  <c r="AY40" i="9"/>
  <c r="AX40" i="9"/>
  <c r="AW40" i="9"/>
  <c r="AY39" i="9"/>
  <c r="AX39" i="9"/>
  <c r="AW39" i="9"/>
  <c r="BC38" i="9"/>
  <c r="BB38" i="9"/>
  <c r="BA38" i="9"/>
  <c r="AZ38" i="9"/>
  <c r="AY38" i="9"/>
  <c r="AX38" i="9"/>
  <c r="AW38" i="9"/>
  <c r="AY37" i="9"/>
  <c r="AX37" i="9"/>
  <c r="AW37" i="9"/>
  <c r="AY36" i="9"/>
  <c r="AX36" i="9"/>
  <c r="AW36" i="9"/>
  <c r="BC35" i="9"/>
  <c r="BB35" i="9"/>
  <c r="BA35" i="9"/>
  <c r="AZ35" i="9"/>
  <c r="AY35" i="9"/>
  <c r="AX35" i="9"/>
  <c r="AW35" i="9"/>
  <c r="AY34" i="9"/>
  <c r="AX34" i="9"/>
  <c r="AW34" i="9"/>
  <c r="AY33" i="9"/>
  <c r="AX33" i="9"/>
  <c r="AW33" i="9"/>
  <c r="AY32" i="9"/>
  <c r="AX32" i="9"/>
  <c r="AW32" i="9"/>
  <c r="AY31" i="9"/>
  <c r="AX31" i="9"/>
  <c r="AW31" i="9"/>
  <c r="AY30" i="9"/>
  <c r="AX30" i="9"/>
  <c r="AW30" i="9"/>
  <c r="AY29" i="9"/>
  <c r="AX29" i="9"/>
  <c r="AW29" i="9"/>
  <c r="BC28" i="9"/>
  <c r="BB28" i="9"/>
  <c r="BA28" i="9"/>
  <c r="AZ28" i="9"/>
  <c r="AY28" i="9"/>
  <c r="AX28" i="9"/>
  <c r="AW28" i="9"/>
  <c r="AY27" i="9"/>
  <c r="AX27" i="9"/>
  <c r="AW27" i="9"/>
  <c r="AY26" i="9"/>
  <c r="AX26" i="9"/>
  <c r="AW26" i="9"/>
  <c r="AY25" i="9"/>
  <c r="AX25" i="9"/>
  <c r="AW25" i="9"/>
  <c r="AY24" i="9"/>
  <c r="AX24" i="9"/>
  <c r="AW24" i="9"/>
  <c r="AY23" i="9"/>
  <c r="AX23" i="9"/>
  <c r="AW23" i="9"/>
  <c r="AY22" i="9"/>
  <c r="AX22" i="9"/>
  <c r="AW22" i="9"/>
  <c r="AY21" i="9"/>
  <c r="AX21" i="9"/>
  <c r="AW21" i="9"/>
  <c r="AY19" i="9"/>
  <c r="AX19" i="9"/>
  <c r="AW19" i="9"/>
  <c r="AY18" i="9"/>
  <c r="AX18" i="9"/>
  <c r="AW18" i="9"/>
  <c r="AY16" i="9"/>
  <c r="AX16" i="9"/>
  <c r="AW16" i="9"/>
  <c r="AY14" i="9"/>
  <c r="AX14" i="9"/>
  <c r="AW14" i="9"/>
  <c r="AR48" i="9"/>
  <c r="AQ48" i="9"/>
  <c r="AP48" i="9"/>
  <c r="AR47" i="9"/>
  <c r="AQ47" i="9"/>
  <c r="AP47" i="9"/>
  <c r="AR46" i="9"/>
  <c r="AQ46" i="9"/>
  <c r="AP46" i="9"/>
  <c r="AR45" i="9"/>
  <c r="AQ45" i="9"/>
  <c r="AP45" i="9"/>
  <c r="AR44" i="9"/>
  <c r="AQ44" i="9"/>
  <c r="AP44" i="9"/>
  <c r="AQ43" i="9"/>
  <c r="AV42" i="9"/>
  <c r="AU42" i="9"/>
  <c r="AT42" i="9"/>
  <c r="AS42" i="9"/>
  <c r="AR42" i="9"/>
  <c r="AQ42" i="9"/>
  <c r="AP42" i="9"/>
  <c r="AV41" i="9"/>
  <c r="AU41" i="9"/>
  <c r="AT41" i="9"/>
  <c r="AS41" i="9"/>
  <c r="AR41" i="9"/>
  <c r="AQ41" i="9"/>
  <c r="AP41" i="9"/>
  <c r="AR40" i="9"/>
  <c r="AQ40" i="9"/>
  <c r="AP40" i="9"/>
  <c r="AR39" i="9"/>
  <c r="AQ39" i="9"/>
  <c r="AP39" i="9"/>
  <c r="AV38" i="9"/>
  <c r="AU38" i="9"/>
  <c r="AT38" i="9"/>
  <c r="AS38" i="9"/>
  <c r="AR38" i="9"/>
  <c r="AQ38" i="9"/>
  <c r="AP38" i="9"/>
  <c r="AR37" i="9"/>
  <c r="AQ37" i="9"/>
  <c r="AP37" i="9"/>
  <c r="AR36" i="9"/>
  <c r="AQ36" i="9"/>
  <c r="AP36" i="9"/>
  <c r="AV35" i="9"/>
  <c r="AU35" i="9"/>
  <c r="AT35" i="9"/>
  <c r="AS35" i="9"/>
  <c r="AR35" i="9"/>
  <c r="AQ35" i="9"/>
  <c r="AP35" i="9"/>
  <c r="AR34" i="9"/>
  <c r="AQ34" i="9"/>
  <c r="AP34" i="9"/>
  <c r="AR33" i="9"/>
  <c r="AQ33" i="9"/>
  <c r="AP33" i="9"/>
  <c r="AR32" i="9"/>
  <c r="AQ32" i="9"/>
  <c r="AP32" i="9"/>
  <c r="AR31" i="9"/>
  <c r="AQ31" i="9"/>
  <c r="AP31" i="9"/>
  <c r="AR30" i="9"/>
  <c r="AQ30" i="9"/>
  <c r="AP30" i="9"/>
  <c r="AR29" i="9"/>
  <c r="AQ29" i="9"/>
  <c r="AP29" i="9"/>
  <c r="AV28" i="9"/>
  <c r="AU28" i="9"/>
  <c r="AT28" i="9"/>
  <c r="AS28" i="9"/>
  <c r="AR28" i="9"/>
  <c r="AQ28" i="9"/>
  <c r="AP28" i="9"/>
  <c r="AR27" i="9"/>
  <c r="AQ27" i="9"/>
  <c r="AP27" i="9"/>
  <c r="AR26" i="9"/>
  <c r="AQ26" i="9"/>
  <c r="AP26" i="9"/>
  <c r="AR25" i="9"/>
  <c r="AQ25" i="9"/>
  <c r="AP25" i="9"/>
  <c r="AR24" i="9"/>
  <c r="AQ24" i="9"/>
  <c r="AP24" i="9"/>
  <c r="AR23" i="9"/>
  <c r="AQ23" i="9"/>
  <c r="AP23" i="9"/>
  <c r="AR22" i="9"/>
  <c r="AQ22" i="9"/>
  <c r="AP22" i="9"/>
  <c r="AR21" i="9"/>
  <c r="AQ21" i="9"/>
  <c r="AP21" i="9"/>
  <c r="AR19" i="9"/>
  <c r="AQ19" i="9"/>
  <c r="AP19" i="9"/>
  <c r="AR18" i="9"/>
  <c r="AQ18" i="9"/>
  <c r="AP18" i="9"/>
  <c r="AR16" i="9"/>
  <c r="AQ16" i="9"/>
  <c r="AP16" i="9"/>
  <c r="AR14" i="9"/>
  <c r="AQ14" i="9"/>
  <c r="AP14" i="9"/>
  <c r="AL48" i="9"/>
  <c r="AK48" i="9"/>
  <c r="AJ48" i="9"/>
  <c r="AL47" i="9"/>
  <c r="AK47" i="9"/>
  <c r="AJ47" i="9"/>
  <c r="AL46" i="9"/>
  <c r="AK46" i="9"/>
  <c r="AJ46" i="9"/>
  <c r="AL45" i="9"/>
  <c r="AK45" i="9"/>
  <c r="AJ45" i="9"/>
  <c r="AL44" i="9"/>
  <c r="AK44" i="9"/>
  <c r="AJ44" i="9"/>
  <c r="AK43" i="9"/>
  <c r="AO42" i="9"/>
  <c r="AN42" i="9"/>
  <c r="AM42" i="9"/>
  <c r="AL42" i="9"/>
  <c r="AK42" i="9"/>
  <c r="AJ42" i="9"/>
  <c r="AO41" i="9"/>
  <c r="AN41" i="9"/>
  <c r="AM41" i="9"/>
  <c r="AL41" i="9"/>
  <c r="AK41" i="9"/>
  <c r="AJ41" i="9"/>
  <c r="AL40" i="9"/>
  <c r="AK40" i="9"/>
  <c r="AJ40" i="9"/>
  <c r="AL39" i="9"/>
  <c r="AK39" i="9"/>
  <c r="AJ39" i="9"/>
  <c r="AO38" i="9"/>
  <c r="AN38" i="9"/>
  <c r="AM38" i="9"/>
  <c r="AL38" i="9"/>
  <c r="AK38" i="9"/>
  <c r="AJ38" i="9"/>
  <c r="AL37" i="9"/>
  <c r="AK37" i="9"/>
  <c r="AJ37" i="9"/>
  <c r="AL36" i="9"/>
  <c r="AK36" i="9"/>
  <c r="AJ36" i="9"/>
  <c r="AO35" i="9"/>
  <c r="AN35" i="9"/>
  <c r="AM35" i="9"/>
  <c r="AL35" i="9"/>
  <c r="AK35" i="9"/>
  <c r="AJ35" i="9"/>
  <c r="AL34" i="9"/>
  <c r="AK34" i="9"/>
  <c r="AJ34" i="9"/>
  <c r="AL33" i="9"/>
  <c r="AK33" i="9"/>
  <c r="AJ33" i="9"/>
  <c r="AL32" i="9"/>
  <c r="AK32" i="9"/>
  <c r="AJ32" i="9"/>
  <c r="AL31" i="9"/>
  <c r="AK31" i="9"/>
  <c r="AJ31" i="9"/>
  <c r="AL30" i="9"/>
  <c r="AK30" i="9"/>
  <c r="AJ30" i="9"/>
  <c r="AL29" i="9"/>
  <c r="AK29" i="9"/>
  <c r="AJ29" i="9"/>
  <c r="AO28" i="9"/>
  <c r="AN28" i="9"/>
  <c r="AM28" i="9"/>
  <c r="AL28" i="9"/>
  <c r="AK28" i="9"/>
  <c r="AJ28" i="9"/>
  <c r="AL27" i="9"/>
  <c r="AK27" i="9"/>
  <c r="AJ27" i="9"/>
  <c r="AL26" i="9"/>
  <c r="AK26" i="9"/>
  <c r="AJ26" i="9"/>
  <c r="AL25" i="9"/>
  <c r="AK25" i="9"/>
  <c r="AJ25" i="9"/>
  <c r="AL24" i="9"/>
  <c r="AK24" i="9"/>
  <c r="AJ24" i="9"/>
  <c r="AL23" i="9"/>
  <c r="AK23" i="9"/>
  <c r="AJ23" i="9"/>
  <c r="AL22" i="9"/>
  <c r="AK22" i="9"/>
  <c r="AJ22" i="9"/>
  <c r="AL21" i="9"/>
  <c r="AK21" i="9"/>
  <c r="AJ21" i="9"/>
  <c r="AL19" i="9"/>
  <c r="AK19" i="9"/>
  <c r="AJ19" i="9"/>
  <c r="AL18" i="9"/>
  <c r="AK18" i="9"/>
  <c r="AJ18" i="9"/>
  <c r="AL16" i="9"/>
  <c r="AK16" i="9"/>
  <c r="AJ16" i="9"/>
  <c r="AL14" i="9"/>
  <c r="AK14" i="9"/>
  <c r="AJ14" i="9"/>
  <c r="AE48" i="9"/>
  <c r="AD48" i="9"/>
  <c r="AC48" i="9"/>
  <c r="AE47" i="9"/>
  <c r="AD47" i="9"/>
  <c r="AC47" i="9"/>
  <c r="AE46" i="9"/>
  <c r="AD46" i="9"/>
  <c r="AC46" i="9"/>
  <c r="AE45" i="9"/>
  <c r="AD45" i="9"/>
  <c r="AC45" i="9"/>
  <c r="AE44" i="9"/>
  <c r="AD44" i="9"/>
  <c r="AC44" i="9"/>
  <c r="AD43" i="9"/>
  <c r="AI42" i="9"/>
  <c r="AH42" i="9"/>
  <c r="AG42" i="9"/>
  <c r="AF42" i="9"/>
  <c r="AE42" i="9"/>
  <c r="AD42" i="9"/>
  <c r="AC42" i="9"/>
  <c r="AI41" i="9"/>
  <c r="AH41" i="9"/>
  <c r="AG41" i="9"/>
  <c r="AF41" i="9"/>
  <c r="AE41" i="9"/>
  <c r="AD41" i="9"/>
  <c r="AC41" i="9"/>
  <c r="AE40" i="9"/>
  <c r="AD40" i="9"/>
  <c r="AC40" i="9"/>
  <c r="AE39" i="9"/>
  <c r="AD39" i="9"/>
  <c r="AC39" i="9"/>
  <c r="AI38" i="9"/>
  <c r="AH38" i="9"/>
  <c r="AG38" i="9"/>
  <c r="AF38" i="9"/>
  <c r="AE38" i="9"/>
  <c r="AD38" i="9"/>
  <c r="AC38" i="9"/>
  <c r="AE37" i="9"/>
  <c r="AD37" i="9"/>
  <c r="AC37" i="9"/>
  <c r="AE36" i="9"/>
  <c r="AD36" i="9"/>
  <c r="AC36" i="9"/>
  <c r="AI35" i="9"/>
  <c r="AH35" i="9"/>
  <c r="AG35" i="9"/>
  <c r="AF35" i="9"/>
  <c r="AE35" i="9"/>
  <c r="AD35" i="9"/>
  <c r="AC35" i="9"/>
  <c r="AE34" i="9"/>
  <c r="AD34" i="9"/>
  <c r="AC34" i="9"/>
  <c r="AE33" i="9"/>
  <c r="AD33" i="9"/>
  <c r="AC33" i="9"/>
  <c r="AE32" i="9"/>
  <c r="AD32" i="9"/>
  <c r="AC32" i="9"/>
  <c r="AE31" i="9"/>
  <c r="AD31" i="9"/>
  <c r="AC31" i="9"/>
  <c r="AE30" i="9"/>
  <c r="AD30" i="9"/>
  <c r="AC30" i="9"/>
  <c r="AE29" i="9"/>
  <c r="AD29" i="9"/>
  <c r="AC29" i="9"/>
  <c r="AI28" i="9"/>
  <c r="AH28" i="9"/>
  <c r="AG28" i="9"/>
  <c r="AF28" i="9"/>
  <c r="AE28" i="9"/>
  <c r="AD28" i="9"/>
  <c r="AC28" i="9"/>
  <c r="AE27" i="9"/>
  <c r="AD27" i="9"/>
  <c r="AC27" i="9"/>
  <c r="AE26" i="9"/>
  <c r="AD26" i="9"/>
  <c r="AC26" i="9"/>
  <c r="AE25" i="9"/>
  <c r="AD25" i="9"/>
  <c r="AC25" i="9"/>
  <c r="AE24" i="9"/>
  <c r="AD24" i="9"/>
  <c r="AC24" i="9"/>
  <c r="AE23" i="9"/>
  <c r="AD23" i="9"/>
  <c r="AC23" i="9"/>
  <c r="AE22" i="9"/>
  <c r="AD22" i="9"/>
  <c r="AC22" i="9"/>
  <c r="AE21" i="9"/>
  <c r="AD21" i="9"/>
  <c r="AC21" i="9"/>
  <c r="AE19" i="9"/>
  <c r="AD19" i="9"/>
  <c r="AC19" i="9"/>
  <c r="AE18" i="9"/>
  <c r="AD18" i="9"/>
  <c r="AC18" i="9"/>
  <c r="AE16" i="9"/>
  <c r="AD16" i="9"/>
  <c r="AC16" i="9"/>
  <c r="AE14" i="9"/>
  <c r="AD14" i="9"/>
  <c r="AC14" i="9"/>
  <c r="Y48" i="9"/>
  <c r="X48" i="9"/>
  <c r="W48" i="9"/>
  <c r="Y47" i="9"/>
  <c r="X47" i="9"/>
  <c r="W47" i="9"/>
  <c r="Y46" i="9"/>
  <c r="X46" i="9"/>
  <c r="W46" i="9"/>
  <c r="Y45" i="9"/>
  <c r="X45" i="9"/>
  <c r="W45" i="9"/>
  <c r="Y44" i="9"/>
  <c r="X44" i="9"/>
  <c r="W44" i="9"/>
  <c r="X43" i="9"/>
  <c r="AB42" i="9"/>
  <c r="AA42" i="9"/>
  <c r="Z42" i="9"/>
  <c r="Y42" i="9"/>
  <c r="X42" i="9"/>
  <c r="W42" i="9"/>
  <c r="AB41" i="9"/>
  <c r="AA41" i="9"/>
  <c r="Z41" i="9"/>
  <c r="Y41" i="9"/>
  <c r="X41" i="9"/>
  <c r="W41" i="9"/>
  <c r="Y40" i="9"/>
  <c r="X40" i="9"/>
  <c r="W40" i="9"/>
  <c r="Y39" i="9"/>
  <c r="X39" i="9"/>
  <c r="W39" i="9"/>
  <c r="AB38" i="9"/>
  <c r="AA38" i="9"/>
  <c r="Z38" i="9"/>
  <c r="Y38" i="9"/>
  <c r="X38" i="9"/>
  <c r="W38" i="9"/>
  <c r="Y37" i="9"/>
  <c r="X37" i="9"/>
  <c r="W37" i="9"/>
  <c r="Y36" i="9"/>
  <c r="X36" i="9"/>
  <c r="W36" i="9"/>
  <c r="AB35" i="9"/>
  <c r="AA35" i="9"/>
  <c r="Z35" i="9"/>
  <c r="Y35" i="9"/>
  <c r="X35" i="9"/>
  <c r="W35" i="9"/>
  <c r="Y34" i="9"/>
  <c r="X34" i="9"/>
  <c r="W34" i="9"/>
  <c r="Y33" i="9"/>
  <c r="X33" i="9"/>
  <c r="W33" i="9"/>
  <c r="Y32" i="9"/>
  <c r="X32" i="9"/>
  <c r="W32" i="9"/>
  <c r="Y31" i="9"/>
  <c r="X31" i="9"/>
  <c r="W31" i="9"/>
  <c r="Y30" i="9"/>
  <c r="X30" i="9"/>
  <c r="W30" i="9"/>
  <c r="Y29" i="9"/>
  <c r="X29" i="9"/>
  <c r="W29" i="9"/>
  <c r="AB28" i="9"/>
  <c r="AA28" i="9"/>
  <c r="Z28" i="9"/>
  <c r="Y28" i="9"/>
  <c r="X28" i="9"/>
  <c r="W28" i="9"/>
  <c r="Y27" i="9"/>
  <c r="X27" i="9"/>
  <c r="W27" i="9"/>
  <c r="Y26" i="9"/>
  <c r="X26" i="9"/>
  <c r="W26" i="9"/>
  <c r="Y25" i="9"/>
  <c r="X25" i="9"/>
  <c r="W25" i="9"/>
  <c r="Y24" i="9"/>
  <c r="X24" i="9"/>
  <c r="W24" i="9"/>
  <c r="Y23" i="9"/>
  <c r="X23" i="9"/>
  <c r="W23" i="9"/>
  <c r="Y22" i="9"/>
  <c r="X22" i="9"/>
  <c r="W22" i="9"/>
  <c r="Y21" i="9"/>
  <c r="X21" i="9"/>
  <c r="W21" i="9"/>
  <c r="Y19" i="9"/>
  <c r="X19" i="9"/>
  <c r="W19" i="9"/>
  <c r="Y18" i="9"/>
  <c r="X18" i="9"/>
  <c r="W18" i="9"/>
  <c r="Y16" i="9"/>
  <c r="X16" i="9"/>
  <c r="W16" i="9"/>
  <c r="Y14" i="9"/>
  <c r="X14" i="9"/>
  <c r="W14" i="9"/>
  <c r="R48" i="9"/>
  <c r="Q48" i="9"/>
  <c r="R47" i="9"/>
  <c r="Q47" i="9"/>
  <c r="R46" i="9"/>
  <c r="Q46" i="9"/>
  <c r="R45" i="9"/>
  <c r="Q45" i="9"/>
  <c r="R44" i="9"/>
  <c r="Q44" i="9"/>
  <c r="Q43" i="9"/>
  <c r="V42" i="9"/>
  <c r="U42" i="9"/>
  <c r="T42" i="9"/>
  <c r="S42" i="9"/>
  <c r="R42" i="9"/>
  <c r="Q42" i="9"/>
  <c r="V41" i="9"/>
  <c r="U41" i="9"/>
  <c r="T41" i="9"/>
  <c r="S41" i="9"/>
  <c r="R41" i="9"/>
  <c r="Q41" i="9"/>
  <c r="R40" i="9"/>
  <c r="Q40" i="9"/>
  <c r="R39" i="9"/>
  <c r="Q39" i="9"/>
  <c r="V38" i="9"/>
  <c r="U38" i="9"/>
  <c r="T38" i="9"/>
  <c r="S38" i="9"/>
  <c r="R38" i="9"/>
  <c r="Q38" i="9"/>
  <c r="R37" i="9"/>
  <c r="Q37" i="9"/>
  <c r="R36" i="9"/>
  <c r="Q36" i="9"/>
  <c r="V35" i="9"/>
  <c r="U35" i="9"/>
  <c r="T35" i="9"/>
  <c r="S35" i="9"/>
  <c r="R35" i="9"/>
  <c r="Q35" i="9"/>
  <c r="R34" i="9"/>
  <c r="Q34" i="9"/>
  <c r="R33" i="9"/>
  <c r="Q33" i="9"/>
  <c r="R32" i="9"/>
  <c r="Q32" i="9"/>
  <c r="R31" i="9"/>
  <c r="Q31" i="9"/>
  <c r="R30" i="9"/>
  <c r="Q30" i="9"/>
  <c r="R29" i="9"/>
  <c r="Q29" i="9"/>
  <c r="V28" i="9"/>
  <c r="U28" i="9"/>
  <c r="T28" i="9"/>
  <c r="S28" i="9"/>
  <c r="R28" i="9"/>
  <c r="Q28" i="9"/>
  <c r="R27" i="9"/>
  <c r="Q27" i="9"/>
  <c r="R26" i="9"/>
  <c r="Q26" i="9"/>
  <c r="R25" i="9"/>
  <c r="Q25" i="9"/>
  <c r="R24" i="9"/>
  <c r="Q24" i="9"/>
  <c r="R23" i="9"/>
  <c r="Q23" i="9"/>
  <c r="R22" i="9"/>
  <c r="Q22" i="9"/>
  <c r="R21" i="9"/>
  <c r="Q21" i="9"/>
  <c r="R19" i="9"/>
  <c r="Q19" i="9"/>
  <c r="R18" i="9"/>
  <c r="Q18" i="9"/>
  <c r="R16" i="9"/>
  <c r="Q16" i="9"/>
  <c r="R14" i="9"/>
  <c r="Q14" i="9"/>
  <c r="AE8" i="9"/>
  <c r="CF84" i="6"/>
  <c r="BF85" i="6"/>
  <c r="BF84" i="6"/>
  <c r="AR85" i="6"/>
  <c r="AR84" i="6"/>
  <c r="BS78" i="6"/>
  <c r="BS77" i="6"/>
  <c r="BS76" i="6"/>
  <c r="BS75" i="6"/>
  <c r="BS74" i="6"/>
  <c r="BS73" i="6"/>
  <c r="BS72" i="6"/>
  <c r="BS70" i="6"/>
  <c r="BS62" i="6"/>
  <c r="BS61" i="6"/>
  <c r="BS60" i="6"/>
  <c r="BS59" i="6"/>
  <c r="BS58" i="6"/>
  <c r="BS56" i="6"/>
  <c r="BS43" i="6"/>
  <c r="BS42" i="6"/>
  <c r="BS41" i="6"/>
  <c r="BS40" i="6"/>
  <c r="BS39" i="6"/>
  <c r="BS38" i="6"/>
  <c r="BS37" i="6"/>
  <c r="BS36" i="6"/>
  <c r="BS35" i="6"/>
  <c r="BS34" i="6"/>
  <c r="BS33" i="6"/>
  <c r="BS32" i="6"/>
  <c r="BS30" i="6"/>
  <c r="BG78" i="6"/>
  <c r="BF78" i="6"/>
  <c r="BE78" i="6"/>
  <c r="BG77" i="6"/>
  <c r="BF77" i="6"/>
  <c r="BE77" i="6"/>
  <c r="BG76" i="6"/>
  <c r="BF76" i="6"/>
  <c r="BE76" i="6"/>
  <c r="BG75" i="6"/>
  <c r="BF75" i="6"/>
  <c r="BE75" i="6"/>
  <c r="BG74" i="6"/>
  <c r="BF74" i="6"/>
  <c r="BE74" i="6"/>
  <c r="BG73" i="6"/>
  <c r="BF73" i="6"/>
  <c r="BE73" i="6"/>
  <c r="BG72" i="6"/>
  <c r="BF72" i="6"/>
  <c r="BE72" i="6"/>
  <c r="BG70" i="6"/>
  <c r="BF70" i="6"/>
  <c r="BE70" i="6"/>
  <c r="BF69" i="6"/>
  <c r="BF68" i="6"/>
  <c r="BF67" i="6"/>
  <c r="BF64" i="6"/>
  <c r="BG62" i="6"/>
  <c r="BF62" i="6"/>
  <c r="BE62" i="6"/>
  <c r="BG61" i="6"/>
  <c r="BF61" i="6"/>
  <c r="BE61" i="6"/>
  <c r="BG60" i="6"/>
  <c r="BF60" i="6"/>
  <c r="BE60" i="6"/>
  <c r="BG59" i="6"/>
  <c r="BF59" i="6"/>
  <c r="BE59" i="6"/>
  <c r="BG58" i="6"/>
  <c r="BF58" i="6"/>
  <c r="BE58" i="6"/>
  <c r="BG56" i="6"/>
  <c r="BF56" i="6"/>
  <c r="BE56" i="6"/>
  <c r="BF55" i="6"/>
  <c r="BF54" i="6"/>
  <c r="BF53" i="6"/>
  <c r="BF52" i="6"/>
  <c r="BF51" i="6"/>
  <c r="BF49" i="6"/>
  <c r="BF48" i="6"/>
  <c r="BF45" i="6"/>
  <c r="BG43" i="6"/>
  <c r="BF43" i="6"/>
  <c r="BE43" i="6"/>
  <c r="BG42" i="6"/>
  <c r="BF42" i="6"/>
  <c r="BE42" i="6"/>
  <c r="BG41" i="6"/>
  <c r="BF41" i="6"/>
  <c r="BE41" i="6"/>
  <c r="BG40" i="6"/>
  <c r="BF40" i="6"/>
  <c r="BE40" i="6"/>
  <c r="BG39" i="6"/>
  <c r="BF39" i="6"/>
  <c r="BE39" i="6"/>
  <c r="BG38" i="6"/>
  <c r="BF38" i="6"/>
  <c r="BE38" i="6"/>
  <c r="BG37" i="6"/>
  <c r="BF37" i="6"/>
  <c r="BE37" i="6"/>
  <c r="BG36" i="6"/>
  <c r="BF36" i="6"/>
  <c r="BE36" i="6"/>
  <c r="BG35" i="6"/>
  <c r="BF35" i="6"/>
  <c r="BE35" i="6"/>
  <c r="BG34" i="6"/>
  <c r="BF34" i="6"/>
  <c r="BE34" i="6"/>
  <c r="BG33" i="6"/>
  <c r="BF33" i="6"/>
  <c r="BE33" i="6"/>
  <c r="BG32" i="6"/>
  <c r="BF32" i="6"/>
  <c r="BE32" i="6"/>
  <c r="BG30" i="6"/>
  <c r="BF30" i="6"/>
  <c r="BE30" i="6"/>
  <c r="BF29" i="6"/>
  <c r="BF28" i="6"/>
  <c r="BF27" i="6"/>
  <c r="BF26" i="6"/>
  <c r="BF25" i="6"/>
  <c r="BF24" i="6"/>
  <c r="BF23" i="6"/>
  <c r="BF22" i="6"/>
  <c r="BF21" i="6"/>
  <c r="BF20" i="6"/>
  <c r="BF19" i="6"/>
  <c r="BF18" i="6"/>
  <c r="BF17" i="6"/>
  <c r="BF14" i="6"/>
  <c r="AS78" i="6"/>
  <c r="AR78" i="6"/>
  <c r="AS77" i="6"/>
  <c r="AR77" i="6"/>
  <c r="AS76" i="6"/>
  <c r="AR76" i="6"/>
  <c r="AS75" i="6"/>
  <c r="AR75" i="6"/>
  <c r="AS74" i="6"/>
  <c r="AR74" i="6"/>
  <c r="AS73" i="6"/>
  <c r="AR73" i="6"/>
  <c r="AS72" i="6"/>
  <c r="AR72" i="6"/>
  <c r="AS70" i="6"/>
  <c r="AR70" i="6"/>
  <c r="AR69" i="6"/>
  <c r="AR68" i="6"/>
  <c r="AR67" i="6"/>
  <c r="AR64" i="6"/>
  <c r="AS62" i="6"/>
  <c r="AR62" i="6"/>
  <c r="AS61" i="6"/>
  <c r="AR61" i="6"/>
  <c r="AS60" i="6"/>
  <c r="AR60" i="6"/>
  <c r="AS59" i="6"/>
  <c r="AR59" i="6"/>
  <c r="AS58" i="6"/>
  <c r="AR58" i="6"/>
  <c r="AS56" i="6"/>
  <c r="AR56" i="6"/>
  <c r="AR55" i="6"/>
  <c r="AR54" i="6"/>
  <c r="AR53" i="6"/>
  <c r="AR52" i="6"/>
  <c r="AR51" i="6"/>
  <c r="AR49" i="6"/>
  <c r="AR48" i="6"/>
  <c r="AR45" i="6"/>
  <c r="AS43" i="6"/>
  <c r="AR43" i="6"/>
  <c r="AS42" i="6"/>
  <c r="AR42" i="6"/>
  <c r="AS41" i="6"/>
  <c r="AR41" i="6"/>
  <c r="AS40" i="6"/>
  <c r="AR40" i="6"/>
  <c r="AS39" i="6"/>
  <c r="AR39" i="6"/>
  <c r="AS38" i="6"/>
  <c r="AR38" i="6"/>
  <c r="AS37" i="6"/>
  <c r="AR37" i="6"/>
  <c r="AS36" i="6"/>
  <c r="AR36" i="6"/>
  <c r="AS35" i="6"/>
  <c r="AR35" i="6"/>
  <c r="AS34" i="6"/>
  <c r="AR34" i="6"/>
  <c r="AS33" i="6"/>
  <c r="AR33" i="6"/>
  <c r="AS32" i="6"/>
  <c r="AR32" i="6"/>
  <c r="AS30" i="6"/>
  <c r="AR30" i="6"/>
  <c r="AR29" i="6"/>
  <c r="AR28" i="6"/>
  <c r="AR27" i="6"/>
  <c r="AR26" i="6"/>
  <c r="AR25" i="6"/>
  <c r="AR24" i="6"/>
  <c r="AR23" i="6"/>
  <c r="AR22" i="6"/>
  <c r="AR21" i="6"/>
  <c r="AR20" i="6"/>
  <c r="AR19" i="6"/>
  <c r="AR18" i="6"/>
  <c r="AR17" i="6"/>
  <c r="AR14" i="6"/>
  <c r="BS91" i="4"/>
  <c r="BS90" i="4"/>
  <c r="BI92" i="4"/>
  <c r="BJ91" i="4"/>
  <c r="BI91" i="4"/>
  <c r="BH91" i="4"/>
  <c r="BJ90" i="4"/>
  <c r="BI90" i="4"/>
  <c r="BH90" i="4"/>
  <c r="BI89" i="4"/>
  <c r="BI88" i="4"/>
  <c r="AZ92" i="4"/>
  <c r="BA91" i="4"/>
  <c r="AZ91" i="4"/>
  <c r="BA90" i="4"/>
  <c r="AZ90" i="4"/>
  <c r="AZ89" i="4"/>
  <c r="AZ88" i="4"/>
  <c r="BI81" i="4"/>
  <c r="BI80" i="4"/>
  <c r="BI79" i="4"/>
  <c r="BI78" i="4"/>
  <c r="BI77" i="4"/>
  <c r="AZ81" i="4"/>
  <c r="AZ80" i="4"/>
  <c r="AZ79" i="4"/>
  <c r="AZ78" i="4"/>
  <c r="AZ77" i="4"/>
  <c r="BS69" i="4"/>
  <c r="BS67" i="4"/>
  <c r="BS66" i="4"/>
  <c r="BS65" i="4"/>
  <c r="BS64" i="4"/>
  <c r="BS63" i="4"/>
  <c r="BJ69" i="4"/>
  <c r="BI69" i="4"/>
  <c r="BH69" i="4"/>
  <c r="BJ67" i="4"/>
  <c r="BI67" i="4"/>
  <c r="BH67" i="4"/>
  <c r="BJ66" i="4"/>
  <c r="BI66" i="4"/>
  <c r="BH66" i="4"/>
  <c r="BJ65" i="4"/>
  <c r="BI65" i="4"/>
  <c r="BH65" i="4"/>
  <c r="BJ64" i="4"/>
  <c r="BI64" i="4"/>
  <c r="BH64" i="4"/>
  <c r="BJ63" i="4"/>
  <c r="BI63" i="4"/>
  <c r="BH63" i="4"/>
  <c r="BA69" i="4"/>
  <c r="AZ69" i="4"/>
  <c r="BA67" i="4"/>
  <c r="AZ67" i="4"/>
  <c r="BA66" i="4"/>
  <c r="AZ66" i="4"/>
  <c r="BA65" i="4"/>
  <c r="AZ65" i="4"/>
  <c r="BA64" i="4"/>
  <c r="AZ64" i="4"/>
  <c r="BA63" i="4"/>
  <c r="AZ63" i="4"/>
  <c r="BS54" i="4"/>
  <c r="BS53" i="4"/>
  <c r="BJ54" i="4"/>
  <c r="BI54" i="4"/>
  <c r="BH54" i="4"/>
  <c r="BJ53" i="4"/>
  <c r="BI53" i="4"/>
  <c r="BH53" i="4"/>
  <c r="BA54" i="4"/>
  <c r="AZ54" i="4"/>
  <c r="BA53" i="4"/>
  <c r="AZ53" i="4"/>
  <c r="BS49" i="4"/>
  <c r="BS48" i="4"/>
  <c r="BS47" i="4"/>
  <c r="BS46" i="4"/>
  <c r="BJ49" i="4"/>
  <c r="BI49" i="4"/>
  <c r="BH49" i="4"/>
  <c r="BJ48" i="4"/>
  <c r="BI48" i="4"/>
  <c r="BH48" i="4"/>
  <c r="BJ47" i="4"/>
  <c r="BI47" i="4"/>
  <c r="BH47" i="4"/>
  <c r="BJ46" i="4"/>
  <c r="BI46" i="4"/>
  <c r="BH46" i="4"/>
  <c r="BI45" i="4"/>
  <c r="BI44" i="4"/>
  <c r="BI43" i="4"/>
  <c r="BI42" i="4"/>
  <c r="BA49" i="4"/>
  <c r="AZ49" i="4"/>
  <c r="BA48" i="4"/>
  <c r="AZ48" i="4"/>
  <c r="BA47" i="4"/>
  <c r="AZ47" i="4"/>
  <c r="BA46" i="4"/>
  <c r="AZ46" i="4"/>
  <c r="AZ45" i="4"/>
  <c r="AZ44" i="4"/>
  <c r="AZ43" i="4"/>
  <c r="AZ42" i="4"/>
  <c r="BS38" i="4"/>
  <c r="BS37" i="4"/>
  <c r="BS36" i="4"/>
  <c r="BS35" i="4"/>
  <c r="BS34" i="4"/>
  <c r="BS28" i="4"/>
  <c r="BS27" i="4"/>
  <c r="BJ38" i="4"/>
  <c r="BI38" i="4"/>
  <c r="BH38" i="4"/>
  <c r="BJ37" i="4"/>
  <c r="BI37" i="4"/>
  <c r="BH37" i="4"/>
  <c r="BJ36" i="4"/>
  <c r="BI36" i="4"/>
  <c r="BH36" i="4"/>
  <c r="BJ35" i="4"/>
  <c r="BI35" i="4"/>
  <c r="BH35" i="4"/>
  <c r="BJ34" i="4"/>
  <c r="BI34" i="4"/>
  <c r="BH34" i="4"/>
  <c r="BI33" i="4"/>
  <c r="BI32" i="4"/>
  <c r="BI31" i="4"/>
  <c r="BI30" i="4"/>
  <c r="BI29" i="4"/>
  <c r="BJ28" i="4"/>
  <c r="BI28" i="4"/>
  <c r="BH28" i="4"/>
  <c r="BJ27" i="4"/>
  <c r="BI27" i="4"/>
  <c r="BH27" i="4"/>
  <c r="BA38" i="4"/>
  <c r="AZ38" i="4"/>
  <c r="BA37" i="4"/>
  <c r="AZ37" i="4"/>
  <c r="BA36" i="4"/>
  <c r="AZ36" i="4"/>
  <c r="BA35" i="4"/>
  <c r="AZ35" i="4"/>
  <c r="BA34" i="4"/>
  <c r="AZ34" i="4"/>
  <c r="AZ33" i="4"/>
  <c r="AZ32" i="4"/>
  <c r="AZ31" i="4"/>
  <c r="AZ30" i="4"/>
  <c r="AZ29" i="4"/>
  <c r="BA28" i="4"/>
  <c r="AZ28" i="4"/>
  <c r="BA27" i="4"/>
  <c r="AZ27" i="4"/>
  <c r="BS22" i="4"/>
  <c r="BI23" i="4"/>
  <c r="BJ22" i="4"/>
  <c r="BI22" i="4"/>
  <c r="BH22" i="4"/>
  <c r="BI21" i="4"/>
  <c r="BI20" i="4"/>
  <c r="BI19" i="4"/>
  <c r="BI18" i="4"/>
  <c r="BI16" i="4"/>
  <c r="AZ23" i="4"/>
  <c r="BA22" i="4"/>
  <c r="AZ22" i="4"/>
  <c r="AZ21" i="4"/>
  <c r="AZ20" i="4"/>
  <c r="AZ19" i="4"/>
  <c r="AZ18" i="4"/>
  <c r="AZ16" i="4"/>
  <c r="AB8" i="4"/>
  <c r="AH139" i="2"/>
  <c r="AH137" i="2"/>
  <c r="BP93" i="2"/>
  <c r="BP92" i="2"/>
  <c r="BQ91" i="2"/>
  <c r="BI134" i="2"/>
  <c r="BI133" i="2"/>
  <c r="BI131" i="2"/>
  <c r="BI130" i="2"/>
  <c r="BI129" i="2"/>
  <c r="BI128" i="2"/>
  <c r="BI127" i="2"/>
  <c r="BI126" i="2"/>
  <c r="BI125" i="2"/>
  <c r="BI124" i="2"/>
  <c r="BI123" i="2"/>
  <c r="BI122" i="2"/>
  <c r="BI121" i="2"/>
  <c r="BI120" i="2"/>
  <c r="BI119" i="2"/>
  <c r="BI118" i="2"/>
  <c r="BI116" i="2"/>
  <c r="BI115" i="2"/>
  <c r="BI112" i="2"/>
  <c r="BI111" i="2"/>
  <c r="BI110" i="2"/>
  <c r="BI109" i="2"/>
  <c r="BI108" i="2"/>
  <c r="BI107" i="2"/>
  <c r="BI106" i="2"/>
  <c r="BI105" i="2"/>
  <c r="BI104" i="2"/>
  <c r="BI103" i="2"/>
  <c r="BI102" i="2"/>
  <c r="BI101" i="2"/>
  <c r="BI100" i="2"/>
  <c r="BI99" i="2"/>
  <c r="BI98" i="2"/>
  <c r="BI97" i="2"/>
  <c r="BI94" i="2"/>
  <c r="BK93" i="2"/>
  <c r="BI93" i="2"/>
  <c r="BG93" i="2"/>
  <c r="BK92" i="2"/>
  <c r="BI92" i="2"/>
  <c r="BG92" i="2"/>
  <c r="BJ91" i="2"/>
  <c r="BI91" i="2"/>
  <c r="BH91" i="2"/>
  <c r="BI90" i="2"/>
  <c r="BI89" i="2"/>
  <c r="BI88" i="2"/>
  <c r="BI87" i="2"/>
  <c r="BI86" i="2"/>
  <c r="BI85" i="2"/>
  <c r="BI84" i="2"/>
  <c r="AZ134" i="2"/>
  <c r="AZ133" i="2"/>
  <c r="AZ131" i="2"/>
  <c r="AZ130" i="2"/>
  <c r="AZ129" i="2"/>
  <c r="AZ128" i="2"/>
  <c r="AZ127" i="2"/>
  <c r="AZ126" i="2"/>
  <c r="AZ125" i="2"/>
  <c r="AZ124" i="2"/>
  <c r="AZ123" i="2"/>
  <c r="AZ122" i="2"/>
  <c r="AZ121" i="2"/>
  <c r="AZ120" i="2"/>
  <c r="AZ119" i="2"/>
  <c r="AZ118" i="2"/>
  <c r="AZ116" i="2"/>
  <c r="AZ115" i="2"/>
  <c r="AZ112" i="2"/>
  <c r="AZ111" i="2"/>
  <c r="AZ110" i="2"/>
  <c r="AZ109" i="2"/>
  <c r="AZ108" i="2"/>
  <c r="AZ107" i="2"/>
  <c r="AZ106" i="2"/>
  <c r="AZ105" i="2"/>
  <c r="AZ104" i="2"/>
  <c r="AZ103" i="2"/>
  <c r="AZ102" i="2"/>
  <c r="AZ101" i="2"/>
  <c r="AZ100" i="2"/>
  <c r="AZ99" i="2"/>
  <c r="AZ98" i="2"/>
  <c r="AZ97" i="2"/>
  <c r="AZ94" i="2"/>
  <c r="BB93" i="2"/>
  <c r="AZ93" i="2"/>
  <c r="BB92" i="2"/>
  <c r="AZ92" i="2"/>
  <c r="BA91" i="2"/>
  <c r="AZ91" i="2"/>
  <c r="AZ90" i="2"/>
  <c r="AZ89" i="2"/>
  <c r="AZ88" i="2"/>
  <c r="AZ87" i="2"/>
  <c r="AZ86" i="2"/>
  <c r="AZ85" i="2"/>
  <c r="AZ84" i="2"/>
  <c r="BI77" i="2"/>
  <c r="BI75" i="2"/>
  <c r="BI74" i="2"/>
  <c r="BI73" i="2"/>
  <c r="BI72" i="2"/>
  <c r="BI71" i="2"/>
  <c r="BI70" i="2"/>
  <c r="BI69" i="2"/>
  <c r="BI68" i="2"/>
  <c r="BI67" i="2"/>
  <c r="BI66" i="2"/>
  <c r="BI65" i="2"/>
  <c r="BI64" i="2"/>
  <c r="BI63" i="2"/>
  <c r="BI62" i="2"/>
  <c r="BI61" i="2"/>
  <c r="BI60" i="2"/>
  <c r="BI59" i="2"/>
  <c r="BI57" i="2"/>
  <c r="BI56" i="2"/>
  <c r="BI55" i="2"/>
  <c r="BI54" i="2"/>
  <c r="BI53" i="2"/>
  <c r="BI52" i="2"/>
  <c r="BI51" i="2"/>
  <c r="BI50" i="2"/>
  <c r="BI49" i="2"/>
  <c r="BI46" i="2"/>
  <c r="BI45" i="2"/>
  <c r="BI44" i="2"/>
  <c r="BI43" i="2"/>
  <c r="BI42" i="2"/>
  <c r="BI41" i="2"/>
  <c r="BI40" i="2"/>
  <c r="BI39" i="2"/>
  <c r="BI37" i="2"/>
  <c r="BI36" i="2"/>
  <c r="BI34" i="2"/>
  <c r="BI33" i="2"/>
  <c r="BI31" i="2"/>
  <c r="BI30" i="2"/>
  <c r="BI28" i="2"/>
  <c r="BI27" i="2"/>
  <c r="BI26" i="2"/>
  <c r="AZ77" i="2"/>
  <c r="AZ75" i="2"/>
  <c r="AZ74" i="2"/>
  <c r="AZ73" i="2"/>
  <c r="AZ72" i="2"/>
  <c r="AZ71" i="2"/>
  <c r="AZ70" i="2"/>
  <c r="AZ69" i="2"/>
  <c r="AZ68" i="2"/>
  <c r="AZ67" i="2"/>
  <c r="AZ66" i="2"/>
  <c r="AZ65" i="2"/>
  <c r="AZ64" i="2"/>
  <c r="AZ63" i="2"/>
  <c r="AZ62" i="2"/>
  <c r="AZ61" i="2"/>
  <c r="AZ60" i="2"/>
  <c r="AZ59" i="2"/>
  <c r="AZ57" i="2"/>
  <c r="AZ56" i="2"/>
  <c r="AZ55" i="2"/>
  <c r="AZ54" i="2"/>
  <c r="AZ53" i="2"/>
  <c r="AZ52" i="2"/>
  <c r="AZ51" i="2"/>
  <c r="AZ50" i="2"/>
  <c r="AZ49" i="2"/>
  <c r="AZ46" i="2"/>
  <c r="AZ45" i="2"/>
  <c r="AZ44" i="2"/>
  <c r="AZ43" i="2"/>
  <c r="AZ42" i="2"/>
  <c r="AZ41" i="2"/>
  <c r="AZ40" i="2"/>
  <c r="AZ39" i="2"/>
  <c r="AZ37" i="2"/>
  <c r="AZ36" i="2"/>
  <c r="AZ34" i="2"/>
  <c r="AZ33" i="2"/>
  <c r="AZ31" i="2"/>
  <c r="AZ30" i="2"/>
  <c r="AZ28" i="2"/>
  <c r="AZ27" i="2"/>
  <c r="AZ26" i="2"/>
  <c r="AO19" i="2"/>
  <c r="AB19" i="2"/>
  <c r="BJ16" i="2"/>
  <c r="BJ15" i="2"/>
  <c r="K12" i="2"/>
  <c r="S11" i="2"/>
  <c r="Q10" i="2"/>
  <c r="AB9" i="2"/>
  <c r="H8" i="2"/>
  <c r="J7" i="2"/>
  <c r="BJ10" i="2"/>
  <c r="BJ9" i="2"/>
  <c r="BJ8" i="2"/>
  <c r="BJ7" i="2"/>
  <c r="BP6" i="2"/>
  <c r="BM6" i="2"/>
  <c r="BJ6" i="2"/>
  <c r="AR48" i="17" l="1"/>
  <c r="P14" i="18" l="1"/>
  <c r="P16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AQ16" i="17"/>
  <c r="AQ17" i="17"/>
  <c r="AQ18" i="17"/>
  <c r="AQ19" i="17"/>
  <c r="AQ20" i="17"/>
  <c r="AQ21" i="17"/>
  <c r="AQ22" i="17"/>
  <c r="AQ23" i="17"/>
  <c r="AQ24" i="17"/>
  <c r="AQ25" i="17"/>
  <c r="AQ26" i="17"/>
  <c r="AQ27" i="17"/>
  <c r="AQ28" i="17"/>
  <c r="AQ29" i="17"/>
  <c r="AQ30" i="17"/>
  <c r="AQ32" i="17"/>
  <c r="AQ33" i="17"/>
  <c r="AQ34" i="17"/>
  <c r="AQ35" i="17"/>
  <c r="AQ36" i="17"/>
  <c r="AQ37" i="17"/>
  <c r="AQ38" i="17"/>
  <c r="AQ39" i="17"/>
  <c r="AQ40" i="17"/>
  <c r="AQ41" i="17"/>
  <c r="AQ42" i="17"/>
  <c r="AQ43" i="17"/>
  <c r="AQ44" i="17"/>
  <c r="AQ45" i="17"/>
  <c r="AQ46" i="17"/>
  <c r="AQ47" i="17"/>
  <c r="AQ48" i="17"/>
  <c r="AQ49" i="17"/>
  <c r="AQ50" i="17"/>
  <c r="AQ51" i="17"/>
  <c r="AQ52" i="17"/>
  <c r="AQ53" i="17"/>
  <c r="AQ54" i="17"/>
  <c r="AQ55" i="17"/>
  <c r="AQ56" i="17"/>
  <c r="AQ57" i="17"/>
  <c r="AQ58" i="17"/>
  <c r="AQ59" i="17"/>
  <c r="AQ60" i="17"/>
  <c r="AQ61" i="17"/>
  <c r="AQ62" i="17"/>
  <c r="AQ63" i="17"/>
  <c r="AQ64" i="17"/>
  <c r="AQ65" i="17"/>
  <c r="AQ66" i="17"/>
  <c r="AQ67" i="17"/>
  <c r="AQ68" i="17"/>
  <c r="AQ69" i="17"/>
  <c r="AQ70" i="17"/>
  <c r="AQ71" i="17"/>
  <c r="AQ72" i="17"/>
  <c r="AQ73" i="17"/>
  <c r="AQ74" i="17"/>
  <c r="AQ75" i="17"/>
  <c r="AQ76" i="17"/>
  <c r="AQ77" i="17"/>
  <c r="AQ78" i="17"/>
  <c r="AQ79" i="17"/>
  <c r="AQ80" i="17"/>
  <c r="AQ81" i="17"/>
  <c r="AQ82" i="17"/>
  <c r="AQ83" i="17"/>
  <c r="AQ84" i="17"/>
  <c r="AQ85" i="17"/>
  <c r="AQ86" i="17"/>
  <c r="AY88" i="15"/>
  <c r="AY89" i="15"/>
  <c r="AY90" i="15"/>
  <c r="AY91" i="15"/>
  <c r="AY92" i="15"/>
  <c r="AY77" i="15"/>
  <c r="AY78" i="15"/>
  <c r="AY79" i="15"/>
  <c r="AY80" i="15"/>
  <c r="AY81" i="15"/>
  <c r="AY82" i="15"/>
  <c r="AY63" i="15"/>
  <c r="AY64" i="15"/>
  <c r="AY65" i="15"/>
  <c r="AY66" i="15"/>
  <c r="AY67" i="15"/>
  <c r="AY68" i="15"/>
  <c r="AY69" i="15"/>
  <c r="AY70" i="15"/>
  <c r="AY71" i="15"/>
  <c r="AY16" i="15"/>
  <c r="AY17" i="15"/>
  <c r="AY18" i="15"/>
  <c r="AY19" i="15"/>
  <c r="AY20" i="15"/>
  <c r="AY21" i="15"/>
  <c r="AY22" i="15"/>
  <c r="AY23" i="15"/>
  <c r="AY24" i="15"/>
  <c r="AY26" i="15"/>
  <c r="AY27" i="15"/>
  <c r="AY28" i="15"/>
  <c r="AY29" i="15"/>
  <c r="AY30" i="15"/>
  <c r="AY31" i="15"/>
  <c r="AY32" i="15"/>
  <c r="AY33" i="15"/>
  <c r="AY34" i="15"/>
  <c r="AY35" i="15"/>
  <c r="AY36" i="15"/>
  <c r="AY37" i="15"/>
  <c r="AY38" i="15"/>
  <c r="AY39" i="15"/>
  <c r="AY41" i="15"/>
  <c r="AY42" i="15"/>
  <c r="AY43" i="15"/>
  <c r="AY44" i="15"/>
  <c r="AY45" i="15"/>
  <c r="AY46" i="15"/>
  <c r="AY47" i="15"/>
  <c r="AY48" i="15"/>
  <c r="AY49" i="15"/>
  <c r="AY50" i="15"/>
  <c r="AY52" i="15"/>
  <c r="AY53" i="15"/>
  <c r="AY54" i="15"/>
  <c r="AY55" i="15"/>
  <c r="AY57" i="15"/>
  <c r="AY133" i="13"/>
  <c r="AY135" i="13"/>
  <c r="AY136" i="13"/>
  <c r="AY118" i="13"/>
  <c r="AY119" i="13"/>
  <c r="AY120" i="13"/>
  <c r="AY121" i="13"/>
  <c r="AY122" i="13"/>
  <c r="AY123" i="13"/>
  <c r="AY124" i="13"/>
  <c r="AY125" i="13"/>
  <c r="AY126" i="13"/>
  <c r="AY127" i="13"/>
  <c r="AY128" i="13"/>
  <c r="AY129" i="13"/>
  <c r="AY130" i="13"/>
  <c r="AY131" i="13"/>
  <c r="AY132" i="13"/>
  <c r="AY114" i="13"/>
  <c r="AY116" i="13"/>
  <c r="AY96" i="13"/>
  <c r="AY98" i="13"/>
  <c r="AY99" i="13"/>
  <c r="AY100" i="13"/>
  <c r="AY101" i="13"/>
  <c r="AY102" i="13"/>
  <c r="AY103" i="13"/>
  <c r="AY104" i="13"/>
  <c r="AY105" i="13"/>
  <c r="AY106" i="13"/>
  <c r="AY107" i="13"/>
  <c r="AY108" i="13"/>
  <c r="AY109" i="13"/>
  <c r="AY110" i="13"/>
  <c r="AY111" i="13"/>
  <c r="AY112" i="13"/>
  <c r="AY113" i="13"/>
  <c r="AY83" i="13"/>
  <c r="AY85" i="13"/>
  <c r="AY86" i="13"/>
  <c r="AY87" i="13"/>
  <c r="AY88" i="13"/>
  <c r="AY89" i="13"/>
  <c r="AY90" i="13"/>
  <c r="AY91" i="13"/>
  <c r="AY92" i="13"/>
  <c r="AY93" i="13"/>
  <c r="AY94" i="13"/>
  <c r="AY95" i="13"/>
  <c r="AY58" i="13"/>
  <c r="AY60" i="13"/>
  <c r="AY61" i="13"/>
  <c r="AY62" i="13"/>
  <c r="AY63" i="13"/>
  <c r="AY64" i="13"/>
  <c r="AY65" i="13"/>
  <c r="AY66" i="13"/>
  <c r="AY67" i="13"/>
  <c r="AY68" i="13"/>
  <c r="AY69" i="13"/>
  <c r="AY70" i="13"/>
  <c r="AY71" i="13"/>
  <c r="AY72" i="13"/>
  <c r="AY73" i="13"/>
  <c r="AY74" i="13"/>
  <c r="AY75" i="13"/>
  <c r="AY76" i="13"/>
  <c r="AY77" i="13"/>
  <c r="AY78" i="13"/>
  <c r="AY48" i="13"/>
  <c r="AY50" i="13"/>
  <c r="AY51" i="13"/>
  <c r="AY52" i="13"/>
  <c r="AY53" i="13"/>
  <c r="AY54" i="13"/>
  <c r="AY55" i="13"/>
  <c r="AY56" i="13"/>
  <c r="AY57" i="13"/>
  <c r="AY38" i="13"/>
  <c r="AY40" i="13"/>
  <c r="AY41" i="13"/>
  <c r="AY42" i="13"/>
  <c r="AY43" i="13"/>
  <c r="AY44" i="13"/>
  <c r="AY45" i="13"/>
  <c r="AY46" i="13"/>
  <c r="AY47" i="13"/>
  <c r="AY24" i="13"/>
  <c r="AY26" i="13"/>
  <c r="AY27" i="13"/>
  <c r="AY28" i="13"/>
  <c r="AY29" i="13"/>
  <c r="AY30" i="13"/>
  <c r="AY31" i="13"/>
  <c r="AY32" i="13"/>
  <c r="AY33" i="13"/>
  <c r="AY34" i="13"/>
  <c r="AY35" i="13"/>
  <c r="AY36" i="13"/>
  <c r="AY37" i="13"/>
  <c r="AJ55" i="9"/>
  <c r="AJ53" i="9"/>
  <c r="AU8" i="9"/>
  <c r="BK3" i="9"/>
  <c r="BN3" i="9"/>
  <c r="BQ3" i="9"/>
  <c r="BK4" i="9"/>
  <c r="L4" i="9"/>
  <c r="AF8" i="6"/>
  <c r="BJ3" i="6"/>
  <c r="BM3" i="6"/>
  <c r="BP3" i="6"/>
  <c r="BJ4" i="6"/>
  <c r="K4" i="6"/>
  <c r="AF90" i="6"/>
  <c r="AF88" i="6"/>
  <c r="AI96" i="4"/>
  <c r="AI94" i="4"/>
  <c r="BK4" i="4"/>
  <c r="BQ3" i="4"/>
  <c r="BN3" i="4"/>
  <c r="BK3" i="4"/>
  <c r="AS8" i="4"/>
  <c r="L4" i="4"/>
  <c r="BJ22" i="15"/>
  <c r="BI48" i="13"/>
  <c r="BI17" i="4"/>
  <c r="AZ17" i="4"/>
  <c r="BJ23" i="18"/>
  <c r="BJ24" i="18"/>
  <c r="BJ25" i="18"/>
  <c r="BJ26" i="18"/>
  <c r="BJ27" i="18"/>
  <c r="BD23" i="18"/>
  <c r="BE23" i="18"/>
  <c r="BD24" i="18"/>
  <c r="BE24" i="18"/>
  <c r="BD25" i="18"/>
  <c r="BE25" i="18"/>
  <c r="BD26" i="18"/>
  <c r="BE26" i="18"/>
  <c r="BD27" i="18"/>
  <c r="BE27" i="18"/>
  <c r="AW23" i="18"/>
  <c r="AX23" i="18"/>
  <c r="AW24" i="18"/>
  <c r="AX24" i="18"/>
  <c r="AW25" i="18"/>
  <c r="AX25" i="18"/>
  <c r="AW26" i="18"/>
  <c r="AX26" i="18"/>
  <c r="AW27" i="18"/>
  <c r="AX27" i="18"/>
  <c r="AP23" i="18"/>
  <c r="AQ23" i="18"/>
  <c r="AP24" i="18"/>
  <c r="AQ24" i="18"/>
  <c r="AP25" i="18"/>
  <c r="AQ25" i="18"/>
  <c r="AP26" i="18"/>
  <c r="AQ26" i="18"/>
  <c r="AP27" i="18"/>
  <c r="AQ27" i="18"/>
  <c r="AJ23" i="18"/>
  <c r="AK23" i="18"/>
  <c r="AJ24" i="18"/>
  <c r="AK24" i="18"/>
  <c r="AJ25" i="18"/>
  <c r="AK25" i="18"/>
  <c r="AJ26" i="18"/>
  <c r="AK26" i="18"/>
  <c r="AJ27" i="18"/>
  <c r="AK27" i="18"/>
  <c r="AD23" i="18"/>
  <c r="AD24" i="18"/>
  <c r="AD25" i="18"/>
  <c r="AD26" i="18"/>
  <c r="AD27" i="18"/>
  <c r="AC23" i="18"/>
  <c r="AC24" i="18"/>
  <c r="AC25" i="18"/>
  <c r="AC26" i="18"/>
  <c r="AC27" i="18"/>
  <c r="X23" i="18"/>
  <c r="X24" i="18"/>
  <c r="X25" i="18"/>
  <c r="X26" i="18"/>
  <c r="X27" i="18"/>
  <c r="W23" i="18"/>
  <c r="W24" i="18"/>
  <c r="W25" i="18"/>
  <c r="W26" i="18"/>
  <c r="W27" i="18"/>
  <c r="Q23" i="18"/>
  <c r="Q24" i="18"/>
  <c r="Q25" i="18"/>
  <c r="Q26" i="18"/>
  <c r="Q27" i="18"/>
  <c r="BF23" i="18"/>
  <c r="BF24" i="18"/>
  <c r="BF25" i="18"/>
  <c r="BF26" i="18"/>
  <c r="BF27" i="18"/>
  <c r="AY23" i="18"/>
  <c r="AY24" i="18"/>
  <c r="AY25" i="18"/>
  <c r="AY26" i="18"/>
  <c r="AY27" i="18"/>
  <c r="AR23" i="18"/>
  <c r="AR24" i="18"/>
  <c r="AR25" i="18"/>
  <c r="AR26" i="18"/>
  <c r="AR27" i="18"/>
  <c r="AL23" i="18"/>
  <c r="AL24" i="18"/>
  <c r="AL25" i="18"/>
  <c r="AL26" i="18"/>
  <c r="AL27" i="18"/>
  <c r="AE23" i="18"/>
  <c r="AE24" i="18"/>
  <c r="AE25" i="18"/>
  <c r="AE26" i="18"/>
  <c r="AE27" i="18"/>
  <c r="Y23" i="18"/>
  <c r="Y24" i="18"/>
  <c r="Y25" i="18"/>
  <c r="Y26" i="18"/>
  <c r="Y27" i="18"/>
  <c r="R23" i="18"/>
  <c r="R24" i="18"/>
  <c r="R25" i="18"/>
  <c r="R26" i="18"/>
  <c r="R27" i="18"/>
  <c r="BW30" i="9"/>
  <c r="BL27" i="9"/>
  <c r="BS27" i="18" s="1"/>
  <c r="BL26" i="9"/>
  <c r="BS26" i="18" s="1"/>
  <c r="BL25" i="9"/>
  <c r="BS25" i="18" s="1"/>
  <c r="BL24" i="9"/>
  <c r="BS24" i="18" s="1"/>
  <c r="BL23" i="9"/>
  <c r="BS23" i="18" s="1"/>
  <c r="BL27" i="18" l="1"/>
  <c r="BK27" i="18"/>
  <c r="BL26" i="18"/>
  <c r="BK26" i="18"/>
  <c r="BL25" i="18"/>
  <c r="BK25" i="18"/>
  <c r="BL24" i="18"/>
  <c r="BK24" i="18"/>
  <c r="BL23" i="18"/>
  <c r="BK23" i="18"/>
  <c r="AZ42" i="15" l="1"/>
  <c r="BZ84" i="6" l="1"/>
  <c r="BS91" i="15"/>
  <c r="BS90" i="15"/>
  <c r="BI91" i="15"/>
  <c r="BI90" i="15"/>
  <c r="BH91" i="15"/>
  <c r="BH90" i="15"/>
  <c r="AZ90" i="15"/>
  <c r="AZ91" i="15"/>
  <c r="BJ91" i="15"/>
  <c r="BJ90" i="15"/>
  <c r="BA91" i="15"/>
  <c r="BA90" i="15"/>
  <c r="BI132" i="2" l="1"/>
  <c r="AZ132" i="2"/>
  <c r="AZ76" i="2"/>
  <c r="BI76" i="2"/>
  <c r="BL48" i="9" l="1"/>
  <c r="BL46" i="9"/>
  <c r="BX60" i="2" l="1"/>
  <c r="AJ55" i="18"/>
  <c r="AJ53" i="18"/>
  <c r="BK3" i="18"/>
  <c r="BN3" i="18"/>
  <c r="BQ3" i="18"/>
  <c r="BK4" i="18"/>
  <c r="AU8" i="18"/>
  <c r="AE8" i="18"/>
  <c r="L4" i="18"/>
  <c r="AF8" i="17"/>
  <c r="BJ3" i="17"/>
  <c r="BM3" i="17"/>
  <c r="BP3" i="17"/>
  <c r="BJ4" i="17"/>
  <c r="K4" i="17"/>
  <c r="AF90" i="17"/>
  <c r="AF88" i="17"/>
  <c r="AI96" i="15"/>
  <c r="AI94" i="15"/>
  <c r="AS8" i="15"/>
  <c r="AB8" i="15"/>
  <c r="BK3" i="15"/>
  <c r="BN3" i="15"/>
  <c r="BQ3" i="15"/>
  <c r="BK4" i="15"/>
  <c r="L4" i="15"/>
  <c r="BX49" i="2"/>
  <c r="AP48" i="18" l="1"/>
  <c r="AL48" i="18"/>
  <c r="AK48" i="18"/>
  <c r="AP47" i="18"/>
  <c r="AL47" i="18"/>
  <c r="AK47" i="18"/>
  <c r="AP46" i="18"/>
  <c r="AL46" i="18"/>
  <c r="AK46" i="18"/>
  <c r="AP45" i="18"/>
  <c r="AL45" i="18"/>
  <c r="AK45" i="18"/>
  <c r="AP44" i="18"/>
  <c r="AL44" i="18"/>
  <c r="AK44" i="18"/>
  <c r="AP40" i="18"/>
  <c r="AL40" i="18"/>
  <c r="AK40" i="18"/>
  <c r="AP37" i="18"/>
  <c r="AL37" i="18"/>
  <c r="AK37" i="18"/>
  <c r="AP34" i="18"/>
  <c r="AL34" i="18"/>
  <c r="AK34" i="18"/>
  <c r="AP33" i="18"/>
  <c r="AL33" i="18"/>
  <c r="AK33" i="18"/>
  <c r="AP32" i="18"/>
  <c r="AL32" i="18"/>
  <c r="AK32" i="18"/>
  <c r="AP31" i="18"/>
  <c r="AL31" i="18"/>
  <c r="AK31" i="18"/>
  <c r="AP30" i="18"/>
  <c r="AL30" i="18"/>
  <c r="AK30" i="18"/>
  <c r="AP22" i="18"/>
  <c r="AL22" i="18"/>
  <c r="AK22" i="18"/>
  <c r="AP21" i="18"/>
  <c r="AL21" i="18"/>
  <c r="AK21" i="18"/>
  <c r="AP19" i="18"/>
  <c r="AL19" i="18"/>
  <c r="AK19" i="18"/>
  <c r="AP18" i="18"/>
  <c r="AJ48" i="18"/>
  <c r="AE48" i="18"/>
  <c r="AD48" i="18"/>
  <c r="AJ47" i="18"/>
  <c r="AE47" i="18"/>
  <c r="AD47" i="18"/>
  <c r="AJ46" i="18"/>
  <c r="AE46" i="18"/>
  <c r="AD46" i="18"/>
  <c r="AJ45" i="18"/>
  <c r="AE45" i="18"/>
  <c r="AD45" i="18"/>
  <c r="AJ44" i="18"/>
  <c r="AE44" i="18"/>
  <c r="AD44" i="18"/>
  <c r="AJ40" i="18"/>
  <c r="AE40" i="18"/>
  <c r="AD40" i="18"/>
  <c r="AJ37" i="18"/>
  <c r="AE37" i="18"/>
  <c r="AD37" i="18"/>
  <c r="AJ34" i="18"/>
  <c r="AE34" i="18"/>
  <c r="AD34" i="18"/>
  <c r="AJ33" i="18"/>
  <c r="AE33" i="18"/>
  <c r="AD33" i="18"/>
  <c r="AJ32" i="18"/>
  <c r="AE32" i="18"/>
  <c r="AD32" i="18"/>
  <c r="AJ31" i="18"/>
  <c r="AE31" i="18"/>
  <c r="AD31" i="18"/>
  <c r="AJ30" i="18"/>
  <c r="AE30" i="18"/>
  <c r="AD30" i="18"/>
  <c r="AJ22" i="18"/>
  <c r="AE22" i="18"/>
  <c r="AD22" i="18"/>
  <c r="AJ21" i="18"/>
  <c r="AE21" i="18"/>
  <c r="AD21" i="18"/>
  <c r="AJ19" i="18"/>
  <c r="AE19" i="18"/>
  <c r="AD19" i="18"/>
  <c r="AJ18" i="18"/>
  <c r="AC48" i="18"/>
  <c r="Y48" i="18"/>
  <c r="X48" i="18"/>
  <c r="AC47" i="18"/>
  <c r="Y47" i="18"/>
  <c r="X47" i="18"/>
  <c r="AC46" i="18"/>
  <c r="Y46" i="18"/>
  <c r="X46" i="18"/>
  <c r="AC45" i="18"/>
  <c r="Y45" i="18"/>
  <c r="X45" i="18"/>
  <c r="AC44" i="18"/>
  <c r="Y44" i="18"/>
  <c r="X44" i="18"/>
  <c r="AC40" i="18"/>
  <c r="Y40" i="18"/>
  <c r="X40" i="18"/>
  <c r="AC37" i="18"/>
  <c r="Y37" i="18"/>
  <c r="X37" i="18"/>
  <c r="AC34" i="18"/>
  <c r="Y34" i="18"/>
  <c r="X34" i="18"/>
  <c r="AC33" i="18"/>
  <c r="Y33" i="18"/>
  <c r="X33" i="18"/>
  <c r="AC32" i="18"/>
  <c r="Y32" i="18"/>
  <c r="X32" i="18"/>
  <c r="AC30" i="18"/>
  <c r="Y30" i="18"/>
  <c r="X30" i="18"/>
  <c r="AC22" i="18"/>
  <c r="Y22" i="18"/>
  <c r="X22" i="18"/>
  <c r="AC21" i="18"/>
  <c r="Y21" i="18"/>
  <c r="X21" i="18"/>
  <c r="AC19" i="18"/>
  <c r="Y19" i="18"/>
  <c r="X19" i="18"/>
  <c r="AC18" i="18"/>
  <c r="X18" i="18"/>
  <c r="BS48" i="18"/>
  <c r="BL48" i="18"/>
  <c r="BK48" i="18"/>
  <c r="BS46" i="18"/>
  <c r="BL46" i="18"/>
  <c r="BK46" i="18"/>
  <c r="BJ48" i="18"/>
  <c r="BF48" i="18"/>
  <c r="BE48" i="18"/>
  <c r="BJ47" i="18"/>
  <c r="BF47" i="18"/>
  <c r="BE47" i="18"/>
  <c r="BJ46" i="18"/>
  <c r="BF46" i="18"/>
  <c r="BE46" i="18"/>
  <c r="BJ45" i="18"/>
  <c r="BF45" i="18"/>
  <c r="BE45" i="18"/>
  <c r="BJ44" i="18"/>
  <c r="BF44" i="18"/>
  <c r="BE44" i="18"/>
  <c r="BJ40" i="18"/>
  <c r="BF40" i="18"/>
  <c r="BE40" i="18"/>
  <c r="BJ37" i="18"/>
  <c r="BF37" i="18"/>
  <c r="BE37" i="18"/>
  <c r="BJ34" i="18"/>
  <c r="BF34" i="18"/>
  <c r="BE34" i="18"/>
  <c r="BJ33" i="18"/>
  <c r="BF33" i="18"/>
  <c r="BE33" i="18"/>
  <c r="BJ32" i="18"/>
  <c r="BF32" i="18"/>
  <c r="BE32" i="18"/>
  <c r="BJ31" i="18"/>
  <c r="BF31" i="18"/>
  <c r="BE31" i="18"/>
  <c r="BJ30" i="18"/>
  <c r="BF30" i="18"/>
  <c r="BE30" i="18"/>
  <c r="BJ22" i="18"/>
  <c r="BF22" i="18"/>
  <c r="BE22" i="18"/>
  <c r="BJ21" i="18"/>
  <c r="BF21" i="18"/>
  <c r="BE21" i="18"/>
  <c r="BJ19" i="18"/>
  <c r="BF19" i="18"/>
  <c r="BE19" i="18"/>
  <c r="BJ18" i="18"/>
  <c r="BE18" i="18"/>
  <c r="BF18" i="18"/>
  <c r="BJ39" i="18"/>
  <c r="BF39" i="18"/>
  <c r="BE39" i="18"/>
  <c r="BJ36" i="18"/>
  <c r="BF36" i="18"/>
  <c r="BE36" i="18"/>
  <c r="BJ29" i="18"/>
  <c r="BE29" i="18"/>
  <c r="BF29" i="18"/>
  <c r="BJ16" i="18"/>
  <c r="BF16" i="18"/>
  <c r="BE16" i="18"/>
  <c r="BJ14" i="18"/>
  <c r="BE14" i="18"/>
  <c r="BF14" i="18"/>
  <c r="BD48" i="18"/>
  <c r="AY48" i="18"/>
  <c r="AX48" i="18"/>
  <c r="BD47" i="18"/>
  <c r="AY47" i="18"/>
  <c r="AX47" i="18"/>
  <c r="BD46" i="18"/>
  <c r="AY46" i="18"/>
  <c r="AX46" i="18"/>
  <c r="BD45" i="18"/>
  <c r="AY45" i="18"/>
  <c r="AX45" i="18"/>
  <c r="BD44" i="18"/>
  <c r="AY44" i="18"/>
  <c r="AX44" i="18"/>
  <c r="BD40" i="18"/>
  <c r="AY40" i="18"/>
  <c r="AX40" i="18"/>
  <c r="BD37" i="18"/>
  <c r="AY37" i="18"/>
  <c r="AX37" i="18"/>
  <c r="BD34" i="18"/>
  <c r="AY34" i="18"/>
  <c r="AX34" i="18"/>
  <c r="BD33" i="18"/>
  <c r="AY33" i="18"/>
  <c r="AX33" i="18"/>
  <c r="BD32" i="18"/>
  <c r="AY32" i="18"/>
  <c r="AX32" i="18"/>
  <c r="BD31" i="18"/>
  <c r="AY31" i="18"/>
  <c r="AX31" i="18"/>
  <c r="BD30" i="18"/>
  <c r="AY30" i="18"/>
  <c r="AX30" i="18"/>
  <c r="BD22" i="18"/>
  <c r="AY22" i="18"/>
  <c r="AX22" i="18"/>
  <c r="BD21" i="18"/>
  <c r="AY21" i="18"/>
  <c r="AX21" i="18"/>
  <c r="BD19" i="18"/>
  <c r="AY19" i="18"/>
  <c r="AX19" i="18"/>
  <c r="BD18" i="18"/>
  <c r="AX18" i="18"/>
  <c r="AY18" i="18"/>
  <c r="BD39" i="18"/>
  <c r="AY39" i="18"/>
  <c r="AX39" i="18"/>
  <c r="BD36" i="18"/>
  <c r="AY36" i="18"/>
  <c r="AX36" i="18"/>
  <c r="BD29" i="18"/>
  <c r="AX29" i="18"/>
  <c r="AY29" i="18"/>
  <c r="BD16" i="18"/>
  <c r="AY16" i="18"/>
  <c r="AX16" i="18"/>
  <c r="BD14" i="18"/>
  <c r="AX14" i="18"/>
  <c r="AY14" i="18"/>
  <c r="AW48" i="18"/>
  <c r="AR48" i="18"/>
  <c r="AQ48" i="18"/>
  <c r="AW47" i="18"/>
  <c r="AR47" i="18"/>
  <c r="AQ47" i="18"/>
  <c r="AW46" i="18"/>
  <c r="AR46" i="18"/>
  <c r="AQ46" i="18"/>
  <c r="AW45" i="18"/>
  <c r="AR45" i="18"/>
  <c r="AQ45" i="18"/>
  <c r="AW44" i="18"/>
  <c r="AR44" i="18"/>
  <c r="AQ44" i="18"/>
  <c r="AW40" i="18"/>
  <c r="AR40" i="18"/>
  <c r="AQ40" i="18"/>
  <c r="AW37" i="18"/>
  <c r="AR37" i="18"/>
  <c r="AQ37" i="18"/>
  <c r="AW34" i="18"/>
  <c r="AR34" i="18"/>
  <c r="AQ34" i="18"/>
  <c r="AW33" i="18"/>
  <c r="AR33" i="18"/>
  <c r="AQ33" i="18"/>
  <c r="AW32" i="18"/>
  <c r="AR32" i="18"/>
  <c r="AQ32" i="18"/>
  <c r="AW31" i="18"/>
  <c r="AR31" i="18"/>
  <c r="AQ31" i="18"/>
  <c r="AW30" i="18"/>
  <c r="AR30" i="18"/>
  <c r="AQ30" i="18"/>
  <c r="AW22" i="18"/>
  <c r="AR22" i="18"/>
  <c r="AQ22" i="18"/>
  <c r="AW21" i="18"/>
  <c r="AR21" i="18"/>
  <c r="AQ21" i="18"/>
  <c r="AW19" i="18"/>
  <c r="AR19" i="18"/>
  <c r="AQ19" i="18"/>
  <c r="AW18" i="18"/>
  <c r="AQ18" i="18"/>
  <c r="AR18" i="18"/>
  <c r="AW39" i="18"/>
  <c r="AR39" i="18"/>
  <c r="AQ39" i="18"/>
  <c r="AW36" i="18"/>
  <c r="AR36" i="18"/>
  <c r="AQ36" i="18"/>
  <c r="AW29" i="18"/>
  <c r="AQ29" i="18"/>
  <c r="AR29" i="18"/>
  <c r="AW16" i="18"/>
  <c r="AR16" i="18"/>
  <c r="AQ16" i="18"/>
  <c r="AW14" i="18"/>
  <c r="AQ14" i="18"/>
  <c r="AR14" i="18"/>
  <c r="AL18" i="18"/>
  <c r="AK18" i="18"/>
  <c r="AP39" i="18"/>
  <c r="AL39" i="18"/>
  <c r="AK39" i="18"/>
  <c r="AP36" i="18"/>
  <c r="AL36" i="18"/>
  <c r="AK36" i="18"/>
  <c r="AP29" i="18"/>
  <c r="AK29" i="18"/>
  <c r="AL29" i="18"/>
  <c r="AP16" i="18"/>
  <c r="AL16" i="18"/>
  <c r="AK16" i="18"/>
  <c r="AP14" i="18"/>
  <c r="AK14" i="18"/>
  <c r="AL14" i="18"/>
  <c r="AD18" i="18"/>
  <c r="AE18" i="18"/>
  <c r="AJ39" i="18"/>
  <c r="AJ36" i="18"/>
  <c r="AJ29" i="18"/>
  <c r="AD39" i="18"/>
  <c r="AD36" i="18"/>
  <c r="AD29" i="18"/>
  <c r="AE39" i="18"/>
  <c r="AE36" i="18"/>
  <c r="AE29" i="18"/>
  <c r="AJ16" i="18"/>
  <c r="AJ14" i="18"/>
  <c r="AD16" i="18"/>
  <c r="AD14" i="18"/>
  <c r="AE16" i="18"/>
  <c r="AE14" i="18"/>
  <c r="AC31" i="18"/>
  <c r="X31" i="18"/>
  <c r="AC39" i="18"/>
  <c r="AC36" i="18"/>
  <c r="AC29" i="18"/>
  <c r="X39" i="18"/>
  <c r="X36" i="18"/>
  <c r="X29" i="18"/>
  <c r="AC16" i="18"/>
  <c r="AC14" i="18"/>
  <c r="X16" i="18"/>
  <c r="X14" i="18"/>
  <c r="Y31" i="18"/>
  <c r="Y18" i="18"/>
  <c r="Y39" i="18"/>
  <c r="Y36" i="18"/>
  <c r="Y29" i="18"/>
  <c r="Y16" i="18"/>
  <c r="Y14" i="18"/>
  <c r="R47" i="18"/>
  <c r="R46" i="18"/>
  <c r="R45" i="18"/>
  <c r="R14" i="18"/>
  <c r="W48" i="18"/>
  <c r="W47" i="18"/>
  <c r="W46" i="18"/>
  <c r="W45" i="18"/>
  <c r="W44" i="18"/>
  <c r="W40" i="18"/>
  <c r="W37" i="18"/>
  <c r="W34" i="18"/>
  <c r="W33" i="18"/>
  <c r="W32" i="18"/>
  <c r="W31" i="18"/>
  <c r="W30" i="18"/>
  <c r="W22" i="18"/>
  <c r="W21" i="18"/>
  <c r="W19" i="18"/>
  <c r="W39" i="18"/>
  <c r="W36" i="18"/>
  <c r="W29" i="18"/>
  <c r="Q39" i="18"/>
  <c r="Q36" i="18"/>
  <c r="Q29" i="18"/>
  <c r="Q30" i="18"/>
  <c r="Q48" i="18"/>
  <c r="Q47" i="18"/>
  <c r="Q46" i="18"/>
  <c r="Q45" i="18"/>
  <c r="Q44" i="18"/>
  <c r="Q40" i="18"/>
  <c r="Q37" i="18"/>
  <c r="Q34" i="18"/>
  <c r="Q33" i="18"/>
  <c r="Q32" i="18"/>
  <c r="Q31" i="18"/>
  <c r="Q22" i="18"/>
  <c r="Q21" i="18"/>
  <c r="Q19" i="18"/>
  <c r="W18" i="18"/>
  <c r="Q18" i="18"/>
  <c r="W16" i="18" l="1"/>
  <c r="Q16" i="18"/>
  <c r="W14" i="18"/>
  <c r="Q14" i="18"/>
  <c r="BL34" i="9"/>
  <c r="BL33" i="9"/>
  <c r="BL32" i="9"/>
  <c r="R48" i="18"/>
  <c r="R44" i="18"/>
  <c r="R40" i="18"/>
  <c r="R39" i="18"/>
  <c r="R37" i="18"/>
  <c r="R36" i="18"/>
  <c r="R34" i="18"/>
  <c r="R33" i="18"/>
  <c r="R32" i="18"/>
  <c r="R31" i="18"/>
  <c r="R30" i="18"/>
  <c r="R29" i="18"/>
  <c r="R22" i="18"/>
  <c r="R21" i="18"/>
  <c r="R19" i="18"/>
  <c r="R18" i="18"/>
  <c r="R16" i="18"/>
  <c r="BK34" i="18" l="1"/>
  <c r="BL34" i="18"/>
  <c r="BS34" i="18"/>
  <c r="BL33" i="18"/>
  <c r="BS33" i="18"/>
  <c r="BK33" i="18"/>
  <c r="BS32" i="18"/>
  <c r="BK32" i="18"/>
  <c r="BL32" i="18"/>
  <c r="BF85" i="17"/>
  <c r="BF84" i="17"/>
  <c r="BG78" i="17"/>
  <c r="BG77" i="17"/>
  <c r="BG76" i="17"/>
  <c r="BG75" i="17"/>
  <c r="BG73" i="17"/>
  <c r="BG74" i="17"/>
  <c r="BG72" i="17"/>
  <c r="BG70" i="17"/>
  <c r="BF69" i="17"/>
  <c r="BF68" i="17"/>
  <c r="BF67" i="17"/>
  <c r="BF64" i="17"/>
  <c r="BG62" i="17"/>
  <c r="BG61" i="17"/>
  <c r="BG59" i="17"/>
  <c r="BG60" i="17"/>
  <c r="BG58" i="17"/>
  <c r="BG56" i="17"/>
  <c r="BF55" i="17"/>
  <c r="BF54" i="17"/>
  <c r="BF52" i="17"/>
  <c r="BF53" i="17"/>
  <c r="BF51" i="17"/>
  <c r="BF49" i="17"/>
  <c r="BF48" i="17"/>
  <c r="BF45" i="17"/>
  <c r="BG43" i="17"/>
  <c r="BG42" i="17"/>
  <c r="BG41" i="17"/>
  <c r="BG33" i="17"/>
  <c r="BG34" i="17"/>
  <c r="BG35" i="17"/>
  <c r="BG36" i="17"/>
  <c r="BG37" i="17"/>
  <c r="BG38" i="17"/>
  <c r="BG39" i="17"/>
  <c r="BG40" i="17"/>
  <c r="BG32" i="17"/>
  <c r="BG30" i="17"/>
  <c r="BF28" i="17"/>
  <c r="BF29" i="17"/>
  <c r="BF27" i="17"/>
  <c r="BF26" i="17"/>
  <c r="BF25" i="17"/>
  <c r="BF24" i="17"/>
  <c r="BF23" i="17"/>
  <c r="BF18" i="17"/>
  <c r="BF19" i="17"/>
  <c r="BF20" i="17"/>
  <c r="BF21" i="17"/>
  <c r="BF22" i="17"/>
  <c r="BF17" i="17"/>
  <c r="AR85" i="17"/>
  <c r="AR84" i="17"/>
  <c r="AS78" i="17"/>
  <c r="AS77" i="17"/>
  <c r="AS76" i="17"/>
  <c r="AS75" i="17"/>
  <c r="AS73" i="17"/>
  <c r="AS74" i="17"/>
  <c r="AS72" i="17"/>
  <c r="AS70" i="17"/>
  <c r="AR69" i="17"/>
  <c r="AR68" i="17"/>
  <c r="AR67" i="17"/>
  <c r="AR64" i="17"/>
  <c r="AS62" i="17"/>
  <c r="AS61" i="17"/>
  <c r="AS59" i="17"/>
  <c r="AS60" i="17"/>
  <c r="AS58" i="17"/>
  <c r="AS56" i="17"/>
  <c r="AR55" i="17"/>
  <c r="AR54" i="17"/>
  <c r="AR53" i="17"/>
  <c r="AR52" i="17"/>
  <c r="AR51" i="17"/>
  <c r="AR49" i="17"/>
  <c r="AR45" i="17"/>
  <c r="AS43" i="17"/>
  <c r="AS42" i="17"/>
  <c r="AS41" i="17"/>
  <c r="AS33" i="17"/>
  <c r="AS34" i="17"/>
  <c r="AS35" i="17"/>
  <c r="AS36" i="17"/>
  <c r="AS37" i="17"/>
  <c r="AS38" i="17"/>
  <c r="AS39" i="17"/>
  <c r="AS40" i="17"/>
  <c r="AS32" i="17"/>
  <c r="AS30" i="17"/>
  <c r="AR28" i="17"/>
  <c r="AR29" i="17"/>
  <c r="AR27" i="17"/>
  <c r="AR26" i="17"/>
  <c r="AR25" i="17"/>
  <c r="AR24" i="17"/>
  <c r="AR23" i="17"/>
  <c r="AR22" i="17"/>
  <c r="AR21" i="17"/>
  <c r="AR20" i="17"/>
  <c r="AR19" i="17"/>
  <c r="AR18" i="17"/>
  <c r="AR17" i="17"/>
  <c r="AR14" i="17"/>
  <c r="BF14" i="17"/>
  <c r="AZ69" i="15"/>
  <c r="BS69" i="15"/>
  <c r="BI69" i="15"/>
  <c r="BJ69" i="15"/>
  <c r="BH69" i="15"/>
  <c r="BA69" i="15"/>
  <c r="AZ117" i="13"/>
  <c r="BI117" i="13"/>
  <c r="AZ96" i="13"/>
  <c r="BI114" i="13"/>
  <c r="BY93" i="2"/>
  <c r="BY92" i="2"/>
  <c r="BX93" i="2"/>
  <c r="BX92" i="2"/>
  <c r="BS67" i="15"/>
  <c r="BI67" i="15"/>
  <c r="BJ67" i="15"/>
  <c r="BH67" i="15"/>
  <c r="AZ67" i="15"/>
  <c r="BA67" i="15"/>
  <c r="BS66" i="15"/>
  <c r="BI66" i="15"/>
  <c r="BJ66" i="15"/>
  <c r="BH66" i="15"/>
  <c r="AZ66" i="15"/>
  <c r="BA66" i="15"/>
  <c r="BS65" i="15"/>
  <c r="BI65" i="15"/>
  <c r="BJ65" i="15"/>
  <c r="BH65" i="15"/>
  <c r="AZ65" i="15"/>
  <c r="BA65" i="15"/>
  <c r="BS64" i="15"/>
  <c r="BI64" i="15"/>
  <c r="BJ64" i="15"/>
  <c r="BH64" i="15"/>
  <c r="AZ64" i="15"/>
  <c r="BA64" i="15"/>
  <c r="BS63" i="15"/>
  <c r="BI63" i="15"/>
  <c r="BJ63" i="15"/>
  <c r="BH63" i="15"/>
  <c r="AZ63" i="15"/>
  <c r="BA63" i="15"/>
  <c r="BH53" i="15"/>
  <c r="AZ53" i="15"/>
  <c r="BA54" i="15"/>
  <c r="BS53" i="15"/>
  <c r="BI53" i="15"/>
  <c r="BJ53" i="15"/>
  <c r="BS54" i="15"/>
  <c r="BI54" i="15"/>
  <c r="BJ54" i="15"/>
  <c r="BH54" i="15"/>
  <c r="AZ54" i="15"/>
  <c r="BA53" i="15"/>
  <c r="BS49" i="15"/>
  <c r="BI49" i="15"/>
  <c r="BJ49" i="15"/>
  <c r="BH49" i="15"/>
  <c r="AZ49" i="15"/>
  <c r="BA49" i="15"/>
  <c r="BS28" i="15"/>
  <c r="BI28" i="15"/>
  <c r="BJ28" i="15"/>
  <c r="BH28" i="15"/>
  <c r="AZ28" i="15"/>
  <c r="BA28" i="15"/>
  <c r="BI27" i="15"/>
  <c r="BS27" i="15"/>
  <c r="BJ27" i="15"/>
  <c r="BH27" i="15"/>
  <c r="AZ27" i="15"/>
  <c r="BA27" i="15"/>
  <c r="BI92" i="15"/>
  <c r="BI89" i="15"/>
  <c r="BI88" i="15"/>
  <c r="AZ92" i="15"/>
  <c r="AZ89" i="15"/>
  <c r="AZ88" i="15"/>
  <c r="BI81" i="15"/>
  <c r="BI80" i="15"/>
  <c r="BI79" i="15"/>
  <c r="BI78" i="15"/>
  <c r="BI77" i="15"/>
  <c r="AZ81" i="15"/>
  <c r="AZ80" i="15"/>
  <c r="AZ79" i="15"/>
  <c r="AZ78" i="15"/>
  <c r="AZ77" i="15"/>
  <c r="BJ48" i="15"/>
  <c r="BJ47" i="15"/>
  <c r="BJ46" i="15"/>
  <c r="BJ38" i="15"/>
  <c r="BJ37" i="15"/>
  <c r="BJ36" i="15"/>
  <c r="BJ35" i="15"/>
  <c r="BJ34" i="15"/>
  <c r="AZ45" i="15"/>
  <c r="AZ44" i="15"/>
  <c r="AZ43" i="15"/>
  <c r="BI45" i="15"/>
  <c r="BI44" i="15"/>
  <c r="BI43" i="15"/>
  <c r="BI42" i="15"/>
  <c r="BI29" i="15"/>
  <c r="BI30" i="15"/>
  <c r="BI33" i="15"/>
  <c r="BI32" i="15"/>
  <c r="BI31" i="15"/>
  <c r="BI23" i="15"/>
  <c r="BI18" i="15"/>
  <c r="BI19" i="15"/>
  <c r="BI20" i="15"/>
  <c r="BI21" i="15"/>
  <c r="BI16" i="15"/>
  <c r="BA48" i="15"/>
  <c r="BA47" i="15"/>
  <c r="BA46" i="15"/>
  <c r="BA38" i="15"/>
  <c r="BA37" i="15"/>
  <c r="BA36" i="15"/>
  <c r="BA35" i="15"/>
  <c r="BA34" i="15"/>
  <c r="AZ33" i="15"/>
  <c r="AZ32" i="15"/>
  <c r="AZ31" i="15"/>
  <c r="AZ30" i="15"/>
  <c r="AZ29" i="15"/>
  <c r="AZ23" i="15"/>
  <c r="BA22" i="15"/>
  <c r="AZ21" i="15"/>
  <c r="AZ20" i="15"/>
  <c r="AZ19" i="15"/>
  <c r="AZ18" i="15"/>
  <c r="AZ17" i="15"/>
  <c r="AZ16" i="15"/>
  <c r="BX87" i="2" l="1"/>
  <c r="BJ91" i="13"/>
  <c r="BA91" i="13"/>
  <c r="BQ91" i="13"/>
  <c r="BI91" i="13"/>
  <c r="BH91" i="13"/>
  <c r="AZ91" i="13"/>
  <c r="BI135" i="13"/>
  <c r="BI133" i="13"/>
  <c r="BI119" i="13"/>
  <c r="BI120" i="13"/>
  <c r="BI121" i="13"/>
  <c r="BI122" i="13"/>
  <c r="BI123" i="13"/>
  <c r="BI124" i="13"/>
  <c r="BI125" i="13"/>
  <c r="BI126" i="13"/>
  <c r="BI127" i="13"/>
  <c r="BI128" i="13"/>
  <c r="BI129" i="13"/>
  <c r="BI130" i="13"/>
  <c r="BI131" i="13"/>
  <c r="BI116" i="13"/>
  <c r="BI107" i="13"/>
  <c r="BI108" i="13"/>
  <c r="BI109" i="13"/>
  <c r="BI110" i="13"/>
  <c r="BI111" i="13"/>
  <c r="BI112" i="13"/>
  <c r="BI106" i="13"/>
  <c r="BI102" i="13"/>
  <c r="BI103" i="13"/>
  <c r="BI104" i="13"/>
  <c r="BI105" i="13"/>
  <c r="BI98" i="13"/>
  <c r="BI99" i="13"/>
  <c r="BI100" i="13"/>
  <c r="BI101" i="13"/>
  <c r="BI96" i="13"/>
  <c r="BI94" i="13"/>
  <c r="BK93" i="13"/>
  <c r="BK92" i="13"/>
  <c r="BI85" i="13"/>
  <c r="BI86" i="13"/>
  <c r="BI87" i="13"/>
  <c r="BI88" i="13"/>
  <c r="BI89" i="13"/>
  <c r="BI90" i="13"/>
  <c r="BI83" i="13"/>
  <c r="BI72" i="13"/>
  <c r="BI73" i="13"/>
  <c r="BI74" i="13"/>
  <c r="BI75" i="13"/>
  <c r="BI77" i="13"/>
  <c r="BI71" i="13"/>
  <c r="BI60" i="13"/>
  <c r="BI61" i="13"/>
  <c r="BI62" i="13"/>
  <c r="BI63" i="13"/>
  <c r="BI64" i="13"/>
  <c r="BI65" i="13"/>
  <c r="BI66" i="13"/>
  <c r="BI67" i="13"/>
  <c r="BI68" i="13"/>
  <c r="BI69" i="13"/>
  <c r="BI70" i="13"/>
  <c r="BI58" i="13"/>
  <c r="BI50" i="13"/>
  <c r="BI51" i="13"/>
  <c r="BI52" i="13"/>
  <c r="BI53" i="13"/>
  <c r="BI54" i="13"/>
  <c r="BI55" i="13"/>
  <c r="BI56" i="13"/>
  <c r="BI57" i="13"/>
  <c r="BI40" i="13"/>
  <c r="BI41" i="13"/>
  <c r="BI42" i="13"/>
  <c r="BI43" i="13"/>
  <c r="BI44" i="13"/>
  <c r="BI45" i="13"/>
  <c r="BI46" i="13"/>
  <c r="BI38" i="13"/>
  <c r="BI26" i="13"/>
  <c r="BI27" i="13"/>
  <c r="BI28" i="13"/>
  <c r="BI30" i="13"/>
  <c r="BI31" i="13"/>
  <c r="BI33" i="13"/>
  <c r="BI34" i="13"/>
  <c r="BI36" i="13"/>
  <c r="BI37" i="13"/>
  <c r="BB93" i="13"/>
  <c r="BB92" i="13"/>
  <c r="AZ90" i="13"/>
  <c r="BX120" i="2"/>
  <c r="BI132" i="13"/>
  <c r="BY105" i="2"/>
  <c r="BX105" i="2"/>
  <c r="BI113" i="2"/>
  <c r="BI113" i="13" s="1"/>
  <c r="AZ113" i="2"/>
  <c r="AZ113" i="13" s="1"/>
  <c r="AZ95" i="2"/>
  <c r="BI76" i="13"/>
  <c r="BI95" i="2"/>
  <c r="AZ133" i="13"/>
  <c r="AZ114" i="13"/>
  <c r="AZ83" i="13"/>
  <c r="AZ48" i="13"/>
  <c r="AZ58" i="13"/>
  <c r="AZ38" i="13"/>
  <c r="AZ37" i="13"/>
  <c r="AZ36" i="13"/>
  <c r="AZ135" i="13"/>
  <c r="AZ119" i="13"/>
  <c r="AZ120" i="13"/>
  <c r="AZ121" i="13"/>
  <c r="AZ122" i="13"/>
  <c r="AZ123" i="13"/>
  <c r="AZ124" i="13"/>
  <c r="AZ125" i="13"/>
  <c r="AZ126" i="13"/>
  <c r="AZ127" i="13"/>
  <c r="AZ128" i="13"/>
  <c r="AZ129" i="13"/>
  <c r="AZ130" i="13"/>
  <c r="AZ131" i="13"/>
  <c r="AZ116" i="13"/>
  <c r="AZ107" i="13"/>
  <c r="AZ108" i="13"/>
  <c r="AZ109" i="13"/>
  <c r="AZ110" i="13"/>
  <c r="AZ111" i="13"/>
  <c r="AZ112" i="13"/>
  <c r="AZ106" i="13"/>
  <c r="AZ98" i="13"/>
  <c r="AZ99" i="13"/>
  <c r="AZ100" i="13"/>
  <c r="AZ101" i="13"/>
  <c r="AZ102" i="13"/>
  <c r="AZ103" i="13"/>
  <c r="AZ104" i="13"/>
  <c r="AZ105" i="13"/>
  <c r="AZ94" i="13"/>
  <c r="AZ85" i="13"/>
  <c r="AZ86" i="13"/>
  <c r="AZ87" i="13"/>
  <c r="AZ88" i="13"/>
  <c r="AZ89" i="13"/>
  <c r="AZ60" i="13"/>
  <c r="AZ61" i="13"/>
  <c r="AZ62" i="13"/>
  <c r="AZ63" i="13"/>
  <c r="AZ64" i="13"/>
  <c r="AZ65" i="13"/>
  <c r="AZ66" i="13"/>
  <c r="AZ67" i="13"/>
  <c r="AZ68" i="13"/>
  <c r="AZ69" i="13"/>
  <c r="AZ70" i="13"/>
  <c r="AZ71" i="13"/>
  <c r="AZ72" i="13"/>
  <c r="AZ73" i="13"/>
  <c r="AZ74" i="13"/>
  <c r="AZ75" i="13"/>
  <c r="AZ77" i="13"/>
  <c r="AZ50" i="13"/>
  <c r="AZ51" i="13"/>
  <c r="AZ52" i="13"/>
  <c r="AZ53" i="13"/>
  <c r="AZ54" i="13"/>
  <c r="AZ55" i="13"/>
  <c r="AZ56" i="13"/>
  <c r="AZ57" i="13"/>
  <c r="AZ40" i="13"/>
  <c r="AZ41" i="13"/>
  <c r="AZ42" i="13"/>
  <c r="AZ43" i="13"/>
  <c r="AZ44" i="13"/>
  <c r="AZ45" i="13"/>
  <c r="AZ46" i="13"/>
  <c r="AZ26" i="13"/>
  <c r="AZ27" i="13"/>
  <c r="AZ28" i="13"/>
  <c r="AZ30" i="13"/>
  <c r="AZ31" i="13"/>
  <c r="AZ33" i="13"/>
  <c r="AZ34" i="13"/>
  <c r="AH138" i="13"/>
  <c r="AH139" i="13"/>
  <c r="AI139" i="13"/>
  <c r="AJ139" i="13"/>
  <c r="AK139" i="13"/>
  <c r="AL139" i="13"/>
  <c r="AM139" i="13"/>
  <c r="AN139" i="13"/>
  <c r="AO139" i="13"/>
  <c r="AP139" i="13"/>
  <c r="AQ139" i="13"/>
  <c r="AR139" i="13"/>
  <c r="AS139" i="13"/>
  <c r="AT139" i="13"/>
  <c r="AH140" i="13"/>
  <c r="BP6" i="13"/>
  <c r="BJ15" i="13"/>
  <c r="BJ16" i="13"/>
  <c r="AO19" i="13"/>
  <c r="AB19" i="13"/>
  <c r="BJ6" i="13"/>
  <c r="BM6" i="13"/>
  <c r="BJ7" i="13"/>
  <c r="BJ8" i="13"/>
  <c r="BJ9" i="13"/>
  <c r="BJ10" i="13"/>
  <c r="K12" i="13"/>
  <c r="S11" i="13"/>
  <c r="Q10" i="13"/>
  <c r="AB9" i="13"/>
  <c r="H8" i="13"/>
  <c r="J7" i="13"/>
  <c r="CG94" i="4"/>
  <c r="BW31" i="9"/>
  <c r="R20" i="9"/>
  <c r="BY28" i="9" s="1"/>
  <c r="BY18" i="9"/>
  <c r="CC19" i="9"/>
  <c r="CC18" i="9"/>
  <c r="BY19" i="9"/>
  <c r="BL14" i="9"/>
  <c r="CC17" i="9"/>
  <c r="CC16" i="9"/>
  <c r="CC15" i="9"/>
  <c r="CC14" i="9"/>
  <c r="CC13" i="9"/>
  <c r="BY17" i="9"/>
  <c r="BY16" i="9"/>
  <c r="BY15" i="9"/>
  <c r="BY14" i="9"/>
  <c r="BY13" i="9"/>
  <c r="BY120" i="2"/>
  <c r="BY103" i="2"/>
  <c r="BX103" i="2"/>
  <c r="BY101" i="2"/>
  <c r="BX101" i="2"/>
  <c r="BY87" i="2"/>
  <c r="BY70" i="2"/>
  <c r="BX70" i="2"/>
  <c r="BY66" i="2"/>
  <c r="BX66" i="2"/>
  <c r="BY60" i="2"/>
  <c r="BY49" i="2"/>
  <c r="AZ25" i="2"/>
  <c r="CF86" i="6"/>
  <c r="CD84" i="6"/>
  <c r="AR79" i="6"/>
  <c r="AR79" i="17" s="1"/>
  <c r="AR63" i="6"/>
  <c r="AR63" i="17" s="1"/>
  <c r="AR44" i="6"/>
  <c r="AR44" i="17" s="1"/>
  <c r="AZ82" i="4"/>
  <c r="AZ82" i="15" s="1"/>
  <c r="BA68" i="4"/>
  <c r="BA70" i="4" s="1"/>
  <c r="CD44" i="4"/>
  <c r="CC44" i="4"/>
  <c r="CD36" i="4"/>
  <c r="CC36" i="4"/>
  <c r="CD31" i="4"/>
  <c r="CC31" i="4"/>
  <c r="CD28" i="4"/>
  <c r="CC28" i="4"/>
  <c r="BA26" i="4"/>
  <c r="BA26" i="15" s="1"/>
  <c r="AZ132" i="13"/>
  <c r="AZ76" i="13"/>
  <c r="AZ32" i="2"/>
  <c r="AZ29" i="2"/>
  <c r="BF44" i="6"/>
  <c r="BF44" i="17" s="1"/>
  <c r="BF79" i="6"/>
  <c r="BF79" i="17" s="1"/>
  <c r="BF63" i="6"/>
  <c r="BF63" i="17" s="1"/>
  <c r="BF49" i="9"/>
  <c r="AY49" i="9"/>
  <c r="AL49" i="9"/>
  <c r="AE49" i="9"/>
  <c r="Y49" i="9"/>
  <c r="R49" i="9"/>
  <c r="R49" i="18" s="1"/>
  <c r="BL47" i="9"/>
  <c r="BL45" i="9"/>
  <c r="BL44" i="9"/>
  <c r="BL40" i="9"/>
  <c r="BL39" i="9"/>
  <c r="BL37" i="9"/>
  <c r="BL36" i="9"/>
  <c r="BL31" i="9"/>
  <c r="BL30" i="9"/>
  <c r="BL29" i="9"/>
  <c r="BL22" i="9"/>
  <c r="BF20" i="9"/>
  <c r="AY20" i="9"/>
  <c r="AR20" i="9"/>
  <c r="AL20" i="9"/>
  <c r="AE20" i="9"/>
  <c r="Y20" i="9"/>
  <c r="BL19" i="9"/>
  <c r="BL18" i="9"/>
  <c r="BL16" i="9"/>
  <c r="BI82" i="4"/>
  <c r="BI82" i="15" s="1"/>
  <c r="BJ68" i="4"/>
  <c r="BI35" i="2"/>
  <c r="AZ35" i="2"/>
  <c r="BI32" i="2"/>
  <c r="BI29" i="2"/>
  <c r="BI29" i="13" s="1"/>
  <c r="BI25" i="2"/>
  <c r="BI25" i="13" s="1"/>
  <c r="AZ95" i="13" l="1"/>
  <c r="AZ135" i="2"/>
  <c r="AZ136" i="13" s="1"/>
  <c r="BI95" i="13"/>
  <c r="AE20" i="18"/>
  <c r="AJ20" i="18"/>
  <c r="AD20" i="18"/>
  <c r="AJ49" i="18"/>
  <c r="AD49" i="18"/>
  <c r="AE49" i="18"/>
  <c r="BF83" i="6"/>
  <c r="BF83" i="17" s="1"/>
  <c r="AC20" i="18"/>
  <c r="X20" i="18"/>
  <c r="Y20" i="18"/>
  <c r="AL20" i="18"/>
  <c r="AP20" i="18"/>
  <c r="AK20" i="18"/>
  <c r="AC49" i="18"/>
  <c r="X49" i="18"/>
  <c r="Y49" i="18"/>
  <c r="AP49" i="18"/>
  <c r="AK49" i="18"/>
  <c r="AL49" i="18"/>
  <c r="BF49" i="18"/>
  <c r="BJ49" i="18"/>
  <c r="BE49" i="18"/>
  <c r="BJ20" i="18"/>
  <c r="BE20" i="18"/>
  <c r="BF20" i="18"/>
  <c r="AY20" i="18"/>
  <c r="BD20" i="18"/>
  <c r="AX20" i="18"/>
  <c r="AY49" i="18"/>
  <c r="AX49" i="18"/>
  <c r="BD49" i="18"/>
  <c r="AW20" i="18"/>
  <c r="AQ20" i="18"/>
  <c r="AR20" i="18"/>
  <c r="BL31" i="18"/>
  <c r="BK31" i="18"/>
  <c r="BS31" i="18"/>
  <c r="BL14" i="18"/>
  <c r="BK14" i="18"/>
  <c r="BS14" i="18"/>
  <c r="BS47" i="18"/>
  <c r="BL47" i="18"/>
  <c r="BK47" i="18"/>
  <c r="BK45" i="18"/>
  <c r="BL45" i="18"/>
  <c r="BS45" i="18"/>
  <c r="BL44" i="18"/>
  <c r="BK44" i="18"/>
  <c r="BS44" i="18"/>
  <c r="BS40" i="18"/>
  <c r="BL40" i="18"/>
  <c r="BK40" i="18"/>
  <c r="BK39" i="18"/>
  <c r="BL39" i="18"/>
  <c r="BS39" i="18"/>
  <c r="BL37" i="18"/>
  <c r="BK37" i="18"/>
  <c r="BS37" i="18"/>
  <c r="BS36" i="18"/>
  <c r="BK36" i="18"/>
  <c r="BL36" i="18"/>
  <c r="BK30" i="18"/>
  <c r="BL30" i="18"/>
  <c r="BS30" i="18"/>
  <c r="BK29" i="18"/>
  <c r="BS29" i="18"/>
  <c r="BL29" i="18"/>
  <c r="BL22" i="18"/>
  <c r="BS22" i="18"/>
  <c r="BK22" i="18"/>
  <c r="W49" i="18"/>
  <c r="Q49" i="18"/>
  <c r="BK19" i="18"/>
  <c r="BL19" i="18"/>
  <c r="BS19" i="18"/>
  <c r="BS18" i="18"/>
  <c r="BL18" i="18"/>
  <c r="BK18" i="18"/>
  <c r="BK16" i="18"/>
  <c r="BS16" i="18"/>
  <c r="BL16" i="18"/>
  <c r="R20" i="18"/>
  <c r="W20" i="18"/>
  <c r="Q20" i="18"/>
  <c r="R50" i="9"/>
  <c r="BY37" i="9" s="1"/>
  <c r="CC20" i="9"/>
  <c r="BY20" i="9"/>
  <c r="BI68" i="15"/>
  <c r="BS68" i="15"/>
  <c r="BJ68" i="15"/>
  <c r="AE50" i="9"/>
  <c r="BF50" i="9"/>
  <c r="BH68" i="15"/>
  <c r="BA68" i="15"/>
  <c r="AZ68" i="15"/>
  <c r="BY31" i="9"/>
  <c r="BY29" i="9"/>
  <c r="BF86" i="6"/>
  <c r="CD86" i="6" s="1"/>
  <c r="AR83" i="6"/>
  <c r="AR83" i="17" s="1"/>
  <c r="BJ70" i="4"/>
  <c r="BJ26" i="4"/>
  <c r="BJ26" i="15" s="1"/>
  <c r="BI17" i="15"/>
  <c r="AZ35" i="13"/>
  <c r="AZ29" i="13"/>
  <c r="AZ25" i="13"/>
  <c r="AZ24" i="4"/>
  <c r="AZ47" i="2"/>
  <c r="AZ47" i="13" s="1"/>
  <c r="BI35" i="13"/>
  <c r="BI32" i="13"/>
  <c r="BI47" i="2"/>
  <c r="AZ32" i="13"/>
  <c r="Y50" i="9"/>
  <c r="AL50" i="9"/>
  <c r="AY50" i="9"/>
  <c r="BY30" i="9"/>
  <c r="BY32" i="9"/>
  <c r="BY34" i="9"/>
  <c r="BY33" i="9"/>
  <c r="BI135" i="2"/>
  <c r="BL20" i="9"/>
  <c r="BI24" i="4"/>
  <c r="BI24" i="15" l="1"/>
  <c r="BI39" i="4"/>
  <c r="BJ41" i="4"/>
  <c r="BI136" i="13"/>
  <c r="BE50" i="18"/>
  <c r="BF50" i="18"/>
  <c r="BJ50" i="18"/>
  <c r="AX50" i="18"/>
  <c r="BD50" i="18"/>
  <c r="AY50" i="18"/>
  <c r="AK50" i="18"/>
  <c r="AP50" i="18"/>
  <c r="AL50" i="18"/>
  <c r="AE50" i="18"/>
  <c r="AD50" i="18"/>
  <c r="AJ50" i="18"/>
  <c r="Y50" i="18"/>
  <c r="AC50" i="18"/>
  <c r="X50" i="18"/>
  <c r="R50" i="18"/>
  <c r="W50" i="18"/>
  <c r="Q50" i="18"/>
  <c r="BK20" i="18"/>
  <c r="BS20" i="18"/>
  <c r="BL20" i="18"/>
  <c r="BY40" i="9"/>
  <c r="BY45" i="9"/>
  <c r="BY38" i="9"/>
  <c r="BY46" i="9"/>
  <c r="BY39" i="9"/>
  <c r="BY35" i="9"/>
  <c r="BS70" i="15"/>
  <c r="BJ70" i="15"/>
  <c r="BI70" i="15"/>
  <c r="CB84" i="6"/>
  <c r="BF86" i="17"/>
  <c r="AR86" i="6"/>
  <c r="BH70" i="15"/>
  <c r="AZ70" i="15"/>
  <c r="BA70" i="15"/>
  <c r="BW22" i="9"/>
  <c r="AZ39" i="4"/>
  <c r="AZ24" i="15"/>
  <c r="BI47" i="13"/>
  <c r="BI78" i="2"/>
  <c r="AZ78" i="2"/>
  <c r="BJ41" i="15"/>
  <c r="BI39" i="15"/>
  <c r="BA41" i="4"/>
  <c r="AR86" i="17" l="1"/>
  <c r="BI50" i="4"/>
  <c r="BJ52" i="4"/>
  <c r="BJ52" i="15" s="1"/>
  <c r="BY136" i="2"/>
  <c r="AZ39" i="15"/>
  <c r="BA41" i="15"/>
  <c r="BZ86" i="6"/>
  <c r="BX136" i="2"/>
  <c r="BI78" i="13"/>
  <c r="AZ78" i="13"/>
  <c r="BA52" i="4"/>
  <c r="AZ50" i="4"/>
  <c r="BI50" i="15"/>
  <c r="BI55" i="4" l="1"/>
  <c r="BJ57" i="4"/>
  <c r="BJ57" i="15" s="1"/>
  <c r="BA52" i="15"/>
  <c r="AZ50" i="15"/>
  <c r="BA57" i="4"/>
  <c r="BY21" i="9" s="1"/>
  <c r="AZ55" i="4"/>
  <c r="BW21" i="9" s="1"/>
  <c r="BI55" i="15" l="1"/>
  <c r="BJ71" i="4"/>
  <c r="BA71" i="4"/>
  <c r="AZ55" i="15"/>
  <c r="CE92" i="4"/>
  <c r="CE93" i="4"/>
  <c r="BA57" i="15"/>
  <c r="BS71" i="15" l="1"/>
  <c r="BJ71" i="15"/>
  <c r="BI71" i="15"/>
  <c r="AZ71" i="15"/>
  <c r="BH71" i="15"/>
  <c r="BA71" i="15"/>
  <c r="AR49" i="9"/>
  <c r="BL21" i="9"/>
  <c r="AR49" i="18" l="1"/>
  <c r="AQ49" i="18"/>
  <c r="AW49" i="18"/>
  <c r="BL21" i="18"/>
  <c r="BS21" i="18"/>
  <c r="BK21" i="18"/>
  <c r="BL49" i="9"/>
  <c r="AR50" i="9"/>
  <c r="AQ50" i="18" l="1"/>
  <c r="AR50" i="18"/>
  <c r="AW50" i="18"/>
  <c r="BL49" i="18"/>
  <c r="BK49" i="18"/>
  <c r="BS49" i="18"/>
  <c r="BL50" i="9"/>
  <c r="BY44" i="9"/>
  <c r="BS50" i="18" l="1"/>
  <c r="BK50" i="18"/>
  <c r="BL50" i="18"/>
  <c r="BY47" i="9"/>
</calcChain>
</file>

<file path=xl/comments1.xml><?xml version="1.0" encoding="utf-8"?>
<comments xmlns="http://schemas.openxmlformats.org/spreadsheetml/2006/main">
  <authors>
    <author>ель</author>
  </authors>
  <commentList>
    <comment ref="CA8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Если не было исправления ошибок </t>
        </r>
      </text>
    </comment>
    <comment ref="CE84" authorId="0">
      <text>
        <r>
          <rPr>
            <b/>
            <sz val="9"/>
            <color indexed="81"/>
            <rFont val="Tahoma"/>
            <family val="2"/>
            <charset val="204"/>
          </rPr>
          <t>По старым формам - стр.230, графа 3</t>
        </r>
      </text>
    </comment>
    <comment ref="CE86" authorId="0">
      <text>
        <r>
          <rPr>
            <b/>
            <sz val="9"/>
            <color indexed="81"/>
            <rFont val="Tahoma"/>
            <family val="2"/>
            <charset val="204"/>
          </rPr>
          <t>По старым формам - стр.230, графа 4</t>
        </r>
      </text>
    </comment>
    <comment ref="CF86" authorId="0">
      <text>
        <r>
          <rPr>
            <b/>
            <sz val="9"/>
            <color indexed="81"/>
            <rFont val="Tahoma"/>
            <family val="2"/>
            <charset val="204"/>
          </rPr>
          <t>Эта ячейка подтягивается автоматически, если аудит годовой. Если период другой - прописываем вручную.</t>
        </r>
      </text>
    </comment>
  </commentList>
</comments>
</file>

<file path=xl/comments2.xml><?xml version="1.0" encoding="utf-8"?>
<comments xmlns="http://schemas.openxmlformats.org/spreadsheetml/2006/main">
  <authors>
    <author>ель</author>
  </authors>
  <commentList>
    <comment ref="BW21" authorId="0">
      <text>
        <r>
          <rPr>
            <b/>
            <sz val="9"/>
            <color indexed="81"/>
            <rFont val="Tahoma"/>
            <family val="2"/>
            <charset val="204"/>
          </rPr>
          <t>ЕСЛИ ПРИБЫЛЬ</t>
        </r>
      </text>
    </comment>
    <comment ref="BY21" authorId="0">
      <text>
        <r>
          <rPr>
            <b/>
            <sz val="9"/>
            <color indexed="81"/>
            <rFont val="Tahoma"/>
            <family val="2"/>
            <charset val="204"/>
          </rPr>
          <t>ЕСЛИ УБЫТОК</t>
        </r>
      </text>
    </comment>
  </commentList>
</comments>
</file>

<file path=xl/sharedStrings.xml><?xml version="1.0" encoding="utf-8"?>
<sst xmlns="http://schemas.openxmlformats.org/spreadsheetml/2006/main" count="1249" uniqueCount="499">
  <si>
    <t>Додаток 1</t>
  </si>
  <si>
    <t>до Національного положення (стандарту) бухгалтерського обліку</t>
  </si>
  <si>
    <t>1 "Загальні вимоги до фінансової звітності"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</si>
  <si>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</si>
  <si>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</si>
  <si>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</si>
  <si>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</si>
  <si>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</si>
  <si>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</si>
  <si>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</si>
  <si>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</si>
  <si>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Вид економічної діяльності</t>
  </si>
  <si>
    <t>за КВЕД</t>
  </si>
  <si>
    <r>
      <t>Середня кількість працівників</t>
    </r>
    <r>
      <rPr>
        <vertAlign val="superscript"/>
        <sz val="10"/>
        <color indexed="8"/>
        <rFont val="Times New Roman"/>
        <family val="1"/>
        <charset val="204"/>
      </rPr>
      <t>1</t>
    </r>
  </si>
  <si>
    <t>Адреса, телефон</t>
  </si>
  <si>
    <t>Одиниця виміру: тис. грн. без десяткового знака (окрім розділу IV Звіту про фінансові результати (Звіту про сукупний дохід) (форма N 2), грошові показники якого наводяться в гривнях з копійками)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</si>
  <si>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</si>
  <si>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</si>
  <si>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</si>
  <si>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</si>
  <si>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на</t>
  </si>
  <si>
    <t>20</t>
  </si>
  <si>
    <t>р.</t>
  </si>
  <si>
    <t>Форма N 1</t>
  </si>
  <si>
    <t>Код за ДКУД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</si>
  <si>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</si>
  <si>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</si>
  <si>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</si>
  <si>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</si>
  <si>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</si>
  <si>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</si>
  <si>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</si>
  <si>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</si>
  <si>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</si>
  <si>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</si>
  <si>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</si>
  <si>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</si>
  <si>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</si>
  <si>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</si>
  <si>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</si>
  <si>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</si>
  <si>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</si>
  <si>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</si>
  <si>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</si>
  <si>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</si>
  <si>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</si>
  <si>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</si>
  <si>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</si>
  <si>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</si>
  <si>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</si>
  <si>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</si>
  <si>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</si>
  <si>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</si>
  <si>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</si>
  <si>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</si>
  <si>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</si>
  <si>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</si>
  <si>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</si>
  <si>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</si>
  <si>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</si>
  <si>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</si>
  <si>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</si>
  <si>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</si>
  <si>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</si>
  <si>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</si>
  <si>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</si>
  <si>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</si>
  <si>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</si>
  <si>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</si>
  <si>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</si>
  <si>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</si>
  <si>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</si>
  <si>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</si>
  <si>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</si>
  <si>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</si>
  <si>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</si>
  <si>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</si>
  <si>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</si>
  <si>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</si>
  <si>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</si>
  <si>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</si>
  <si>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</si>
  <si>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</si>
  <si>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</si>
  <si>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</si>
  <si>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</si>
  <si>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</si>
  <si>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</si>
  <si>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</si>
  <si>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</si>
  <si>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</si>
  <si>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</si>
  <si>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</si>
  <si>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</si>
  <si>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</si>
  <si>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</si>
  <si>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</si>
  <si>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</si>
  <si>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</si>
  <si>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</si>
  <si>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</si>
  <si>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</si>
  <si>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</si>
  <si>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</si>
  <si>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r>
      <t xml:space="preserve">III. </t>
    </r>
    <r>
      <rPr>
        <b/>
        <sz val="11"/>
        <color indexed="8"/>
        <rFont val="Times New Roman"/>
        <family val="1"/>
        <charset val="204"/>
      </rPr>
      <t>Необоротні активи, утримувані для продажу, та групи вибуття</t>
    </r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</si>
  <si>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</si>
  <si>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</si>
  <si>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</si>
  <si>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</si>
  <si>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</si>
  <si>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</si>
  <si>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</si>
  <si>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</si>
  <si>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</si>
  <si>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</si>
  <si>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</si>
  <si>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</si>
  <si>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</si>
  <si>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</si>
  <si>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</si>
  <si>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</si>
  <si>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(</t>
  </si>
  <si>
    <t>)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</si>
  <si>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</si>
  <si>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</si>
  <si>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</si>
  <si>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</si>
  <si>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</si>
  <si>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</si>
  <si>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</si>
  <si>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</si>
  <si>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</si>
  <si>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</si>
  <si>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</si>
  <si>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</si>
  <si>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</si>
  <si>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</si>
  <si>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</si>
  <si>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</si>
  <si>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</si>
  <si>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</si>
  <si>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</si>
  <si>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</si>
  <si>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</si>
  <si>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</si>
  <si>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</si>
  <si>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</si>
  <si>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</si>
  <si>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</si>
  <si>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</si>
  <si>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</si>
  <si>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</si>
  <si>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</si>
  <si>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</si>
  <si>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t>IІІ. Поточні зобов'язання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</si>
  <si>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</si>
  <si>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</si>
  <si>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</si>
  <si>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</si>
  <si>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</si>
  <si>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</si>
  <si>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</si>
  <si>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</si>
  <si>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</si>
  <si>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</si>
  <si>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</si>
  <si>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</si>
  <si>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</si>
  <si>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</si>
  <si>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</si>
  <si>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</si>
  <si>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</si>
  <si>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</si>
  <si>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</si>
  <si>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</si>
  <si>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</si>
  <si>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</si>
  <si>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</si>
  <si>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</si>
  <si>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</si>
  <si>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</si>
  <si>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</si>
  <si>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</si>
  <si>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</si>
  <si>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Керівник</t>
  </si>
  <si>
    <t>Головний бухгалтер</t>
  </si>
  <si>
    <r>
      <rPr>
        <sz val="10"/>
        <color indexed="8"/>
        <rFont val="Times New Roman"/>
        <family val="1"/>
        <charset val="204"/>
      </rPr>
      <t xml:space="preserve">____________
</t>
    </r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Визначається в порядку, встановленому центральним органом
виконавчої влади, що реалізує державну політику у сфері статистики.</t>
    </r>
  </si>
  <si>
    <t>(найменування)</t>
  </si>
  <si>
    <t>Звіт про фінансові результати (Звіт про сукупний дохід)</t>
  </si>
  <si>
    <t>за</t>
  </si>
  <si>
    <t>Форма N 2</t>
  </si>
  <si>
    <t>І. ФІНАНСОВІ РЕЗУЛЬТАТИ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</si>
  <si>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</si>
  <si>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</si>
  <si>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</si>
  <si>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</si>
  <si>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</si>
  <si>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</si>
  <si>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</si>
  <si>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</si>
  <si>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</si>
  <si>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</si>
  <si>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</si>
  <si>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</si>
  <si>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</si>
  <si>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</si>
  <si>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</si>
  <si>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</si>
  <si>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</si>
  <si>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</si>
  <si>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</si>
  <si>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</si>
  <si>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</si>
  <si>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</si>
  <si>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</si>
  <si>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</si>
  <si>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</si>
  <si>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</si>
  <si>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</si>
  <si>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</si>
  <si>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</si>
  <si>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</si>
  <si>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</si>
  <si>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</si>
  <si>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</si>
  <si>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</si>
  <si>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</si>
  <si>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</si>
  <si>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</si>
  <si>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</si>
  <si>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</si>
  <si>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</si>
  <si>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</si>
  <si>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</si>
  <si>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</si>
  <si>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</si>
  <si>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</si>
  <si>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</si>
  <si>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</si>
  <si>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</si>
  <si>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</si>
  <si>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</si>
  <si>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</si>
  <si>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</si>
  <si>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</si>
  <si>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</si>
  <si>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</si>
  <si>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</si>
  <si>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</si>
  <si>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</si>
  <si>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</si>
  <si>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</si>
  <si>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</si>
  <si>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Звіт про рух грошових коштів (за прямим методом)</t>
  </si>
  <si>
    <t>Форма N 3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</si>
  <si>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</si>
  <si>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</si>
  <si>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</si>
  <si>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</si>
  <si>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</si>
  <si>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</si>
  <si>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</si>
  <si>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</si>
  <si>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</si>
  <si>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</si>
  <si>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</si>
  <si>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</si>
  <si>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</si>
  <si>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</si>
  <si>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II. Рух коштів у результаті інвестиційної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</si>
  <si>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</si>
  <si>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</si>
  <si>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</si>
  <si>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</si>
  <si>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</si>
  <si>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</si>
  <si>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Надходження від деривативів</t>
  </si>
  <si>
    <t>Витрачання на придбання:</t>
  </si>
  <si>
    <t>Виплати за деривативами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</si>
  <si>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</si>
  <si>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</si>
  <si>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</si>
  <si>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</si>
  <si>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</si>
  <si>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</si>
  <si>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</si>
  <si>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</si>
  <si>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</si>
  <si>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</si>
  <si>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</si>
  <si>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</si>
  <si>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</si>
  <si>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</si>
  <si>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Звіт про власний капітал</t>
  </si>
  <si>
    <t xml:space="preserve"> р.</t>
  </si>
  <si>
    <t>Форма N 4</t>
  </si>
  <si>
    <t>Всього</t>
  </si>
  <si>
    <t>Залишок</t>
  </si>
  <si>
    <t>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</si>
  <si>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</si>
  <si>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</si>
  <si>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</si>
  <si>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</si>
  <si>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</si>
  <si>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</si>
  <si>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</si>
  <si>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t>Розподіл прибутку:</t>
  </si>
  <si>
    <t>Виплати власникам (дивіденди)</t>
  </si>
  <si>
    <t>Спрямування прибутку до зареєстрованого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</si>
  <si>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</si>
  <si>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</si>
  <si>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</si>
  <si>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</si>
  <si>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</si>
  <si>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</si>
  <si>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</si>
  <si>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</si>
  <si>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</si>
  <si>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</si>
  <si>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</si>
  <si>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на кінець року</t>
  </si>
  <si>
    <t>4100</t>
  </si>
  <si>
    <t>4215</t>
  </si>
  <si>
    <t>4220</t>
  </si>
  <si>
    <t>4225</t>
  </si>
  <si>
    <t>4280</t>
  </si>
  <si>
    <t>4291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</si>
  <si>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</si>
  <si>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</si>
  <si>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</si>
  <si>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</si>
  <si>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 пені)</t>
  </si>
  <si>
    <t>Надходження від операційної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</si>
  <si>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</si>
  <si>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</si>
  <si>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</si>
  <si>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Зобов'язання з податку на прибуток</t>
  </si>
  <si>
    <t>Зобов'язання з податку на додану вартість</t>
  </si>
  <si>
    <t>Зобов'язання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</si>
  <si>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</si>
  <si>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</si>
  <si>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</si>
  <si>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зобов'язань за страховими контрактами</t>
  </si>
  <si>
    <t>Витрачання фінансових установ на надання позик</t>
  </si>
  <si>
    <t>Надходження від погашення позик</t>
  </si>
  <si>
    <t>Надходження від вибуття дочірнього підприємства та іншої господарської одиниці</t>
  </si>
  <si>
    <t>Витрачання на надання позик</t>
  </si>
  <si>
    <t>Витрачання на придбання дочірнього підприємства та іншої господарської одиниці</t>
  </si>
  <si>
    <t>Витрачання на сплату відсотків</t>
  </si>
  <si>
    <t>Витрачання на сплату заборгованості з фінансової оренди</t>
  </si>
  <si>
    <t>Надходження від продажу частки в дочірньому підприємстві</t>
  </si>
  <si>
    <t>Витрачання на придбання частки в дочірньому підприємстві</t>
  </si>
  <si>
    <t>Витрачання на виплати неконтрольованим часткам у дочірніх підприємствах</t>
  </si>
  <si>
    <t>Сума чистого прибутку, належна до бюджету відповідно до законодавства</t>
  </si>
  <si>
    <t>Сума чистого прибутку на створення спеціальних (цільових) фондів</t>
  </si>
  <si>
    <t>Сума чистого прибутку на матеріальне заохочення</t>
  </si>
  <si>
    <t>Зменшення номінальної вартості акцій</t>
  </si>
  <si>
    <t>Придбання (продаж) неконтрольованої частки в дочірньому підприємстві</t>
  </si>
  <si>
    <t>Зареєстрований капітал</t>
  </si>
  <si>
    <r>
      <t>Нерозподілений прибуток</t>
    </r>
    <r>
      <rPr>
        <sz val="9.5"/>
        <color indexed="8"/>
        <rFont val="Times New Roman"/>
        <family val="1"/>
        <charset val="204"/>
      </rPr>
      <t xml:space="preserve"> (непокритий збиток)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</si>
  <si>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</si>
  <si>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</si>
  <si>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</si>
  <si>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</si>
  <si>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</si>
  <si>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</si>
  <si>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</si>
  <si>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</si>
  <si>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</si>
  <si>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</si>
  <si>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</si>
  <si>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</si>
  <si>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</si>
  <si>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</si>
  <si>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</si>
  <si>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</si>
  <si>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</si>
  <si>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</si>
  <si>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</si>
  <si>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</si>
  <si>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</si>
  <si>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</si>
  <si>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</si>
  <si>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</si>
  <si>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</si>
  <si>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</si>
  <si>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</si>
  <si>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</si>
  <si>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</si>
  <si>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</si>
  <si>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</si>
  <si>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</si>
  <si>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</si>
  <si>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</si>
  <si>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</si>
  <si>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</si>
  <si>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</si>
  <si>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</si>
  <si>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</si>
  <si>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</si>
  <si>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58-59.</t>
  </si>
  <si>
    <t>60-61.</t>
  </si>
  <si>
    <t>62-63.</t>
  </si>
  <si>
    <t>64-65.</t>
  </si>
  <si>
    <t>66.</t>
  </si>
  <si>
    <t>67.</t>
  </si>
  <si>
    <t>68.</t>
  </si>
  <si>
    <t>Значение рядка 1165, графа 3, Формы №1 за аналогичный период прошлого года:</t>
  </si>
  <si>
    <t>69.</t>
  </si>
  <si>
    <t>70,72.</t>
  </si>
  <si>
    <t>71.</t>
  </si>
  <si>
    <t>Значение рядка 1165, графа 4, Формы №1 за аналогичный период прошлого года:</t>
  </si>
  <si>
    <t>Общий контроль:</t>
  </si>
  <si>
    <t>95.1</t>
  </si>
  <si>
    <t>95.2</t>
  </si>
  <si>
    <t>95.3</t>
  </si>
  <si>
    <t>95.4</t>
  </si>
  <si>
    <t>95.5</t>
  </si>
  <si>
    <t>95.6</t>
  </si>
  <si>
    <t>95.7</t>
  </si>
  <si>
    <t>95.8</t>
  </si>
  <si>
    <t>96.1</t>
  </si>
  <si>
    <t>96.2</t>
  </si>
  <si>
    <t>96.3</t>
  </si>
  <si>
    <t>96.4</t>
  </si>
  <si>
    <t>96.5</t>
  </si>
  <si>
    <t>96.6</t>
  </si>
  <si>
    <t>96.7</t>
  </si>
  <si>
    <t>96.8</t>
  </si>
  <si>
    <t>Данные строк 1400-1495, графа 4 Форма№1 за прошлый год:</t>
  </si>
  <si>
    <t>стр.1400</t>
  </si>
  <si>
    <t>стр.1405</t>
  </si>
  <si>
    <t>стр.1410</t>
  </si>
  <si>
    <t>стр.1415</t>
  </si>
  <si>
    <t>стр.1420</t>
  </si>
  <si>
    <t>стр.1425</t>
  </si>
  <si>
    <t>стр.1430</t>
  </si>
  <si>
    <t>стр.1495</t>
  </si>
  <si>
    <t>Данные строки 4300, графы 3-10 Форма№4 за прошлый год: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</si>
  <si>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</si>
  <si>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</si>
  <si>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</si>
  <si>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</si>
  <si>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</si>
  <si>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</si>
  <si>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</si>
  <si>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</si>
  <si>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97.1</t>
  </si>
  <si>
    <t>97.2</t>
  </si>
  <si>
    <t>97.3</t>
  </si>
  <si>
    <t>97.4</t>
  </si>
  <si>
    <t>97.5</t>
  </si>
  <si>
    <t>97.6</t>
  </si>
  <si>
    <t>97.7</t>
  </si>
  <si>
    <t>97.8</t>
  </si>
  <si>
    <t>95,96.</t>
  </si>
  <si>
    <t>97,98.</t>
  </si>
  <si>
    <t>99.</t>
  </si>
  <si>
    <t>100.</t>
  </si>
  <si>
    <t>101.</t>
  </si>
  <si>
    <t>102.</t>
  </si>
  <si>
    <t>103.</t>
  </si>
  <si>
    <t>106.</t>
  </si>
  <si>
    <t>104,105.</t>
  </si>
  <si>
    <t>105.1</t>
  </si>
  <si>
    <t>105.2</t>
  </si>
  <si>
    <t>105.3</t>
  </si>
  <si>
    <t>105.4</t>
  </si>
  <si>
    <t>105.5</t>
  </si>
  <si>
    <t>105.6</t>
  </si>
  <si>
    <t>105.7</t>
  </si>
  <si>
    <t>105.8</t>
  </si>
  <si>
    <t>или</t>
  </si>
  <si>
    <t>***</t>
  </si>
  <si>
    <t>Сумма прибыли (убытка) согласно данным баланса =</t>
  </si>
  <si>
    <t>Если прибыль:</t>
  </si>
  <si>
    <t>Если убыток:</t>
  </si>
  <si>
    <t>ІV. Зобов'язання, пов'язані з необоротними активами, утримуваними для продажу, та групами вибуття</t>
  </si>
  <si>
    <t>4111</t>
  </si>
  <si>
    <t>4112</t>
  </si>
  <si>
    <t>4113</t>
  </si>
  <si>
    <t>Частка іншого сукупного доходу асоційованих і спільних підприємств</t>
  </si>
  <si>
    <t>4114</t>
  </si>
  <si>
    <t>4116</t>
  </si>
  <si>
    <t>Примітка</t>
  </si>
  <si>
    <t>3</t>
  </si>
  <si>
    <t>4</t>
  </si>
  <si>
    <t>5</t>
  </si>
  <si>
    <t>11</t>
  </si>
  <si>
    <t>6</t>
  </si>
  <si>
    <t>7</t>
  </si>
  <si>
    <t>8</t>
  </si>
  <si>
    <t>9</t>
  </si>
  <si>
    <t>10</t>
  </si>
  <si>
    <t>5,7</t>
  </si>
  <si>
    <t>6,7</t>
  </si>
  <si>
    <t>10,11</t>
  </si>
  <si>
    <t>10,12</t>
  </si>
  <si>
    <t>10,11, 12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</si>
</sst>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color indexed="10"/>
      <name val="Arial Cyr"/>
      <family val="2"/>
      <charset val="204"/>
    </font>
    <font>
      <b/>
      <sz val="9"/>
      <name val="Arial Cyr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8"/>
      <color indexed="10"/>
      <name val="Arial Cyr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5" fillId="0" borderId="0"/>
  </cellStyleXfs>
  <cellXfs count="1368">
    <xf numFmtId="0" fontId="0" fillId="0" borderId="0" xfId="0"/>
    <xf numFmtId="49" fontId="1" fillId="0" borderId="0" xfId="1" applyNumberFormat="1"/>
    <xf numFmtId="49" fontId="1" fillId="0" borderId="0" xfId="1" applyNumberFormat="1" applyBorder="1"/>
    <xf numFmtId="49" fontId="1" fillId="0" borderId="0" xfId="1" applyNumberFormat="1" applyFill="1"/>
    <xf numFmtId="49" fontId="7" fillId="0" borderId="0" xfId="1" applyNumberFormat="1" applyFont="1"/>
    <xf numFmtId="0" fontId="12" fillId="0" borderId="8" xfId="1" applyNumberFormat="1" applyFont="1" applyBorder="1" applyAlignment="1">
      <alignment wrapText="1"/>
    </xf>
    <xf numFmtId="0" fontId="12" fillId="0" borderId="9" xfId="1" applyNumberFormat="1" applyFont="1" applyBorder="1" applyAlignment="1">
      <alignment wrapText="1"/>
    </xf>
    <xf numFmtId="0" fontId="12" fillId="0" borderId="10" xfId="1" applyNumberFormat="1" applyFont="1" applyBorder="1" applyAlignment="1">
      <alignment wrapText="1"/>
    </xf>
    <xf numFmtId="0" fontId="12" fillId="0" borderId="8" xfId="1" applyNumberFormat="1" applyFont="1" applyBorder="1" applyAlignment="1"/>
    <xf numFmtId="0" fontId="12" fillId="0" borderId="9" xfId="1" applyNumberFormat="1" applyFont="1" applyBorder="1" applyAlignment="1"/>
    <xf numFmtId="0" fontId="12" fillId="0" borderId="10" xfId="1" applyNumberFormat="1" applyFont="1" applyBorder="1" applyAlignment="1"/>
    <xf numFmtId="0" fontId="2" fillId="0" borderId="0" xfId="1" applyNumberFormat="1" applyFont="1" applyBorder="1" applyAlignment="1">
      <alignment vertical="center"/>
    </xf>
    <xf numFmtId="0" fontId="16" fillId="0" borderId="0" xfId="1" applyFont="1" applyBorder="1" applyAlignment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Border="1" applyAlignment="1">
      <alignment vertical="center" wrapText="1"/>
    </xf>
    <xf numFmtId="49" fontId="18" fillId="0" borderId="0" xfId="1" applyNumberFormat="1" applyFont="1" applyBorder="1"/>
    <xf numFmtId="0" fontId="9" fillId="0" borderId="5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49" fontId="2" fillId="0" borderId="0" xfId="1" applyNumberFormat="1" applyFont="1" applyAlignment="1">
      <alignment horizontal="left"/>
    </xf>
    <xf numFmtId="0" fontId="2" fillId="0" borderId="0" xfId="1" applyNumberFormat="1" applyFont="1" applyProtection="1">
      <protection hidden="1"/>
    </xf>
    <xf numFmtId="0" fontId="21" fillId="0" borderId="0" xfId="1" applyNumberFormat="1" applyFont="1" applyAlignment="1" applyProtection="1">
      <alignment vertical="center"/>
      <protection hidden="1"/>
    </xf>
    <xf numFmtId="0" fontId="2" fillId="0" borderId="0" xfId="1" applyFont="1"/>
    <xf numFmtId="0" fontId="10" fillId="0" borderId="9" xfId="1" applyFont="1" applyFill="1" applyBorder="1" applyAlignment="1">
      <alignment vertical="center" wrapText="1"/>
    </xf>
    <xf numFmtId="0" fontId="10" fillId="0" borderId="10" xfId="1" applyNumberFormat="1" applyFont="1" applyFill="1" applyBorder="1" applyAlignment="1">
      <alignment vertical="center" wrapText="1"/>
    </xf>
    <xf numFmtId="0" fontId="10" fillId="0" borderId="6" xfId="1" applyFont="1" applyFill="1" applyBorder="1" applyAlignment="1">
      <alignment vertical="center" wrapText="1"/>
    </xf>
    <xf numFmtId="0" fontId="10" fillId="0" borderId="6" xfId="1" applyNumberFormat="1" applyFont="1" applyFill="1" applyBorder="1" applyAlignment="1">
      <alignment vertical="center" wrapText="1"/>
    </xf>
    <xf numFmtId="0" fontId="1" fillId="0" borderId="0" xfId="1" applyNumberFormat="1" applyProtection="1">
      <protection hidden="1"/>
    </xf>
    <xf numFmtId="0" fontId="2" fillId="0" borderId="5" xfId="1" applyNumberFormat="1" applyFont="1" applyFill="1" applyBorder="1" applyAlignment="1" applyProtection="1">
      <alignment vertical="center" wrapText="1"/>
      <protection hidden="1"/>
    </xf>
    <xf numFmtId="0" fontId="2" fillId="0" borderId="6" xfId="1" applyNumberFormat="1" applyFont="1" applyFill="1" applyBorder="1" applyAlignment="1" applyProtection="1">
      <alignment vertical="center" wrapText="1"/>
      <protection hidden="1"/>
    </xf>
    <xf numFmtId="0" fontId="10" fillId="0" borderId="5" xfId="1" applyNumberFormat="1" applyFont="1" applyFill="1" applyBorder="1" applyAlignment="1" applyProtection="1">
      <alignment vertical="center" wrapText="1"/>
      <protection hidden="1"/>
    </xf>
    <xf numFmtId="0" fontId="10" fillId="0" borderId="6" xfId="1" applyNumberFormat="1" applyFont="1" applyFill="1" applyBorder="1" applyAlignment="1" applyProtection="1">
      <alignment vertical="center" wrapText="1"/>
      <protection hidden="1"/>
    </xf>
    <xf numFmtId="49" fontId="1" fillId="0" borderId="0" xfId="1" applyNumberFormat="1" applyProtection="1">
      <protection hidden="1"/>
    </xf>
    <xf numFmtId="0" fontId="1" fillId="0" borderId="0" xfId="1" applyNumberFormat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49" fontId="15" fillId="0" borderId="0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horizontal="center" wrapText="1"/>
    </xf>
    <xf numFmtId="0" fontId="10" fillId="0" borderId="6" xfId="1" applyFont="1" applyBorder="1" applyAlignment="1">
      <alignment horizontal="center" wrapText="1"/>
    </xf>
    <xf numFmtId="49" fontId="1" fillId="0" borderId="0" xfId="1" applyNumberFormat="1" applyFill="1" applyBorder="1"/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vertical="center" wrapText="1"/>
    </xf>
    <xf numFmtId="49" fontId="15" fillId="0" borderId="0" xfId="1" applyNumberFormat="1" applyFont="1" applyBorder="1" applyAlignment="1">
      <alignment vertical="center" wrapText="1"/>
    </xf>
    <xf numFmtId="49" fontId="15" fillId="0" borderId="0" xfId="1" applyNumberFormat="1" applyFont="1" applyBorder="1" applyAlignment="1">
      <alignment horizontal="center" vertical="center" wrapText="1"/>
    </xf>
    <xf numFmtId="49" fontId="13" fillId="0" borderId="0" xfId="1" applyNumberFormat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justify" vertical="center"/>
    </xf>
    <xf numFmtId="49" fontId="10" fillId="0" borderId="0" xfId="1" applyNumberFormat="1" applyFont="1" applyBorder="1"/>
    <xf numFmtId="49" fontId="2" fillId="0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horizontal="center" vertical="center" wrapText="1"/>
    </xf>
    <xf numFmtId="49" fontId="1" fillId="0" borderId="0" xfId="1" applyNumberFormat="1" applyFill="1" applyBorder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49" fontId="28" fillId="0" borderId="0" xfId="1" applyNumberFormat="1" applyFont="1" applyFill="1" applyBorder="1" applyAlignment="1">
      <alignment horizontal="center" vertical="center" wrapText="1"/>
    </xf>
    <xf numFmtId="1" fontId="28" fillId="0" borderId="0" xfId="1" applyNumberFormat="1" applyFont="1" applyFill="1" applyBorder="1" applyAlignment="1">
      <alignment horizontal="center" vertical="center" wrapText="1"/>
    </xf>
    <xf numFmtId="1" fontId="28" fillId="0" borderId="0" xfId="1" applyNumberFormat="1" applyFont="1" applyFill="1" applyBorder="1" applyAlignment="1">
      <alignment vertical="center" wrapText="1"/>
    </xf>
    <xf numFmtId="1" fontId="28" fillId="0" borderId="9" xfId="1" applyNumberFormat="1" applyFont="1" applyFill="1" applyBorder="1" applyAlignment="1">
      <alignment vertical="center" wrapText="1"/>
    </xf>
    <xf numFmtId="1" fontId="28" fillId="0" borderId="10" xfId="1" applyNumberFormat="1" applyFont="1" applyFill="1" applyBorder="1" applyAlignment="1">
      <alignment vertical="center" wrapText="1"/>
    </xf>
    <xf numFmtId="1" fontId="1" fillId="0" borderId="9" xfId="1" applyNumberFormat="1" applyFill="1" applyBorder="1"/>
    <xf numFmtId="1" fontId="1" fillId="0" borderId="10" xfId="1" applyNumberFormat="1" applyFill="1" applyBorder="1"/>
    <xf numFmtId="1" fontId="28" fillId="0" borderId="8" xfId="1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2" fillId="0" borderId="0" xfId="1" applyNumberFormat="1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0" fillId="0" borderId="0" xfId="1" applyFont="1" applyBorder="1" applyAlignment="1">
      <alignment horizontal="justify" vertical="center"/>
    </xf>
    <xf numFmtId="0" fontId="10" fillId="0" borderId="0" xfId="1" applyFont="1" applyBorder="1"/>
    <xf numFmtId="49" fontId="2" fillId="0" borderId="0" xfId="1" applyNumberFormat="1" applyFont="1"/>
    <xf numFmtId="49" fontId="15" fillId="0" borderId="0" xfId="1" applyNumberFormat="1" applyFont="1"/>
    <xf numFmtId="49" fontId="15" fillId="0" borderId="0" xfId="1" applyNumberFormat="1" applyFont="1" applyAlignment="1">
      <alignment horizontal="left"/>
    </xf>
    <xf numFmtId="0" fontId="34" fillId="0" borderId="0" xfId="2" applyFont="1" applyFill="1" applyAlignment="1">
      <alignment horizontal="left" vertical="top" wrapText="1"/>
    </xf>
    <xf numFmtId="49" fontId="2" fillId="0" borderId="0" xfId="1" applyNumberFormat="1" applyFont="1" applyFill="1" applyAlignment="1">
      <alignment horizontal="right" vertical="center" wrapText="1"/>
    </xf>
    <xf numFmtId="49" fontId="2" fillId="0" borderId="0" xfId="1" applyNumberFormat="1" applyFont="1" applyFill="1" applyBorder="1" applyAlignment="1">
      <alignment horizontal="right" vertical="center" wrapText="1"/>
    </xf>
    <xf numFmtId="49" fontId="2" fillId="0" borderId="0" xfId="1" applyNumberFormat="1" applyFont="1" applyFill="1" applyBorder="1" applyAlignment="1">
      <alignment vertical="center" wrapText="1"/>
    </xf>
    <xf numFmtId="49" fontId="8" fillId="0" borderId="0" xfId="1" applyNumberFormat="1" applyFont="1" applyFill="1" applyAlignment="1">
      <alignment vertical="center"/>
    </xf>
    <xf numFmtId="49" fontId="8" fillId="0" borderId="0" xfId="1" applyNumberFormat="1" applyFont="1" applyFill="1" applyAlignment="1">
      <alignment horizontal="left" vertical="center"/>
    </xf>
    <xf numFmtId="49" fontId="12" fillId="0" borderId="0" xfId="1" applyNumberFormat="1" applyFont="1" applyFill="1"/>
    <xf numFmtId="49" fontId="2" fillId="0" borderId="0" xfId="1" applyNumberFormat="1" applyFont="1" applyFill="1"/>
    <xf numFmtId="49" fontId="2" fillId="0" borderId="0" xfId="1" applyNumberFormat="1" applyFont="1" applyFill="1" applyProtection="1">
      <protection hidden="1"/>
    </xf>
    <xf numFmtId="0" fontId="9" fillId="0" borderId="0" xfId="1" applyNumberFormat="1" applyFont="1" applyFill="1" applyAlignment="1" applyProtection="1">
      <alignment horizontal="justify" vertical="center"/>
      <protection hidden="1"/>
    </xf>
    <xf numFmtId="0" fontId="12" fillId="0" borderId="0" xfId="1" applyNumberFormat="1" applyFont="1" applyFill="1" applyProtection="1">
      <protection hidden="1"/>
    </xf>
    <xf numFmtId="0" fontId="10" fillId="0" borderId="0" xfId="1" applyFont="1" applyFill="1" applyAlignment="1">
      <alignment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horizontal="right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1" fillId="0" borderId="5" xfId="1" applyNumberFormat="1" applyBorder="1" applyAlignment="1">
      <alignment horizontal="center" vertical="center"/>
    </xf>
    <xf numFmtId="0" fontId="1" fillId="0" borderId="6" xfId="1" applyNumberFormat="1" applyBorder="1" applyAlignment="1">
      <alignment horizontal="center" vertical="center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Alignment="1">
      <alignment horizontal="justify" vertical="center"/>
    </xf>
    <xf numFmtId="49" fontId="25" fillId="0" borderId="0" xfId="1" applyNumberFormat="1" applyFont="1" applyBorder="1" applyAlignment="1">
      <alignment horizontal="center" vertical="top"/>
    </xf>
    <xf numFmtId="49" fontId="2" fillId="0" borderId="0" xfId="1" applyNumberFormat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2" fillId="0" borderId="0" xfId="1" applyNumberFormat="1" applyFont="1" applyBorder="1" applyAlignment="1">
      <alignment horizontal="right" vertical="center" wrapText="1"/>
    </xf>
    <xf numFmtId="49" fontId="10" fillId="0" borderId="0" xfId="1" applyNumberFormat="1" applyFont="1" applyAlignment="1">
      <alignment vertical="center"/>
    </xf>
    <xf numFmtId="49" fontId="10" fillId="0" borderId="0" xfId="1" applyNumberFormat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49" fontId="25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center" wrapText="1"/>
    </xf>
    <xf numFmtId="0" fontId="1" fillId="0" borderId="8" xfId="1" applyNumberFormat="1" applyBorder="1"/>
    <xf numFmtId="0" fontId="1" fillId="0" borderId="5" xfId="1" applyNumberFormat="1" applyBorder="1"/>
    <xf numFmtId="49" fontId="1" fillId="0" borderId="0" xfId="1" applyNumberFormat="1" applyFill="1" applyProtection="1">
      <protection hidden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wrapText="1"/>
    </xf>
    <xf numFmtId="0" fontId="28" fillId="0" borderId="5" xfId="1" applyNumberFormat="1" applyFont="1" applyFill="1" applyBorder="1" applyAlignment="1">
      <alignment vertical="center" wrapText="1"/>
    </xf>
    <xf numFmtId="1" fontId="28" fillId="0" borderId="6" xfId="1" applyNumberFormat="1" applyFont="1" applyFill="1" applyBorder="1" applyAlignment="1">
      <alignment vertical="center" wrapText="1"/>
    </xf>
    <xf numFmtId="1" fontId="28" fillId="0" borderId="5" xfId="1" applyNumberFormat="1" applyFont="1" applyFill="1" applyBorder="1" applyAlignment="1">
      <alignment vertical="center" wrapText="1"/>
    </xf>
    <xf numFmtId="1" fontId="28" fillId="0" borderId="11" xfId="1" applyNumberFormat="1" applyFont="1" applyFill="1" applyBorder="1" applyAlignment="1">
      <alignment vertical="center" wrapText="1"/>
    </xf>
    <xf numFmtId="1" fontId="28" fillId="0" borderId="12" xfId="1" applyNumberFormat="1" applyFont="1" applyFill="1" applyBorder="1" applyAlignment="1">
      <alignment vertical="center" wrapText="1"/>
    </xf>
    <xf numFmtId="1" fontId="28" fillId="0" borderId="2" xfId="1" applyNumberFormat="1" applyFont="1" applyFill="1" applyBorder="1" applyAlignment="1">
      <alignment vertical="center" wrapText="1"/>
    </xf>
    <xf numFmtId="49" fontId="1" fillId="0" borderId="0" xfId="1" applyNumberFormat="1" applyFill="1" applyAlignment="1">
      <alignment vertical="top"/>
    </xf>
    <xf numFmtId="0" fontId="31" fillId="0" borderId="0" xfId="1" applyFont="1" applyFill="1" applyBorder="1" applyAlignment="1">
      <alignment vertical="top" wrapText="1"/>
    </xf>
    <xf numFmtId="0" fontId="31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 indent="1"/>
    </xf>
    <xf numFmtId="0" fontId="13" fillId="0" borderId="9" xfId="1" applyFont="1" applyFill="1" applyBorder="1" applyAlignment="1">
      <alignment vertical="center" wrapText="1"/>
    </xf>
    <xf numFmtId="0" fontId="32" fillId="2" borderId="20" xfId="1" applyNumberFormat="1" applyFont="1" applyFill="1" applyBorder="1" applyAlignment="1" applyProtection="1">
      <alignment horizontal="right" vertical="center"/>
    </xf>
    <xf numFmtId="49" fontId="1" fillId="0" borderId="0" xfId="1" applyNumberFormat="1" applyProtection="1">
      <protection locked="0"/>
    </xf>
    <xf numFmtId="0" fontId="0" fillId="0" borderId="0" xfId="0" applyProtection="1">
      <protection locked="0"/>
    </xf>
    <xf numFmtId="49" fontId="2" fillId="0" borderId="0" xfId="1" applyNumberFormat="1" applyFont="1" applyProtection="1">
      <protection locked="0"/>
    </xf>
    <xf numFmtId="49" fontId="2" fillId="0" borderId="0" xfId="1" applyNumberFormat="1" applyFont="1" applyAlignment="1" applyProtection="1">
      <alignment horizontal="right" vertical="center" wrapText="1"/>
      <protection locked="0"/>
    </xf>
    <xf numFmtId="49" fontId="2" fillId="0" borderId="0" xfId="1" applyNumberFormat="1" applyFont="1" applyBorder="1" applyAlignment="1" applyProtection="1">
      <alignment horizontal="right" vertical="center" wrapText="1"/>
      <protection locked="0"/>
    </xf>
    <xf numFmtId="49" fontId="1" fillId="0" borderId="0" xfId="1" applyNumberFormat="1" applyBorder="1" applyProtection="1">
      <protection locked="0"/>
    </xf>
    <xf numFmtId="0" fontId="4" fillId="0" borderId="0" xfId="2" quotePrefix="1" applyNumberFormat="1" applyFont="1" applyFill="1" applyAlignment="1" applyProtection="1">
      <alignment vertical="top" wrapText="1"/>
      <protection locked="0"/>
    </xf>
    <xf numFmtId="0" fontId="4" fillId="0" borderId="0" xfId="2" quotePrefix="1" applyFont="1" applyFill="1" applyAlignment="1" applyProtection="1">
      <alignment vertical="top" wrapText="1"/>
      <protection locked="0"/>
    </xf>
    <xf numFmtId="49" fontId="1" fillId="0" borderId="0" xfId="1" applyNumberFormat="1" applyFill="1" applyProtection="1"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2" applyNumberFormat="1" applyFont="1" applyFill="1" applyAlignment="1" applyProtection="1">
      <alignment vertical="top"/>
      <protection locked="0"/>
    </xf>
    <xf numFmtId="0" fontId="7" fillId="0" borderId="0" xfId="1" applyNumberFormat="1" applyFont="1" applyProtection="1">
      <protection locked="0"/>
    </xf>
    <xf numFmtId="49" fontId="7" fillId="0" borderId="0" xfId="1" applyNumberFormat="1" applyFont="1" applyProtection="1">
      <protection locked="0"/>
    </xf>
    <xf numFmtId="49" fontId="8" fillId="0" borderId="0" xfId="1" applyNumberFormat="1" applyFont="1" applyAlignment="1" applyProtection="1">
      <alignment vertical="center"/>
      <protection locked="0"/>
    </xf>
    <xf numFmtId="49" fontId="8" fillId="0" borderId="0" xfId="1" applyNumberFormat="1" applyFont="1" applyAlignment="1" applyProtection="1">
      <alignment horizontal="left" vertical="center"/>
      <protection locked="0"/>
    </xf>
    <xf numFmtId="0" fontId="7" fillId="0" borderId="0" xfId="1" applyNumberFormat="1" applyFont="1" applyAlignment="1" applyProtection="1">
      <alignment vertical="center"/>
      <protection locked="0"/>
    </xf>
    <xf numFmtId="49" fontId="7" fillId="0" borderId="0" xfId="1" applyNumberFormat="1" applyFont="1" applyAlignment="1" applyProtection="1">
      <alignment vertical="center"/>
      <protection locked="0"/>
    </xf>
    <xf numFmtId="49" fontId="15" fillId="0" borderId="0" xfId="1" applyNumberFormat="1" applyFont="1" applyProtection="1">
      <protection locked="0"/>
    </xf>
    <xf numFmtId="49" fontId="21" fillId="0" borderId="0" xfId="1" applyNumberFormat="1" applyFont="1" applyAlignment="1" applyProtection="1">
      <alignment vertical="center"/>
      <protection locked="0"/>
    </xf>
    <xf numFmtId="0" fontId="2" fillId="0" borderId="0" xfId="1" applyNumberFormat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vertical="center" wrapText="1"/>
      <protection locked="0"/>
    </xf>
    <xf numFmtId="49" fontId="18" fillId="0" borderId="0" xfId="1" applyNumberFormat="1" applyFont="1" applyBorder="1" applyProtection="1">
      <protection locked="0"/>
    </xf>
    <xf numFmtId="0" fontId="19" fillId="0" borderId="0" xfId="1" applyNumberFormat="1" applyFont="1" applyAlignment="1" applyProtection="1">
      <alignment vertical="center"/>
      <protection locked="0"/>
    </xf>
    <xf numFmtId="49" fontId="19" fillId="0" borderId="0" xfId="1" applyNumberFormat="1" applyFont="1" applyAlignment="1" applyProtection="1">
      <alignment vertical="center"/>
      <protection locked="0"/>
    </xf>
    <xf numFmtId="49" fontId="2" fillId="0" borderId="0" xfId="1" applyNumberFormat="1" applyFont="1" applyAlignment="1" applyProtection="1">
      <alignment horizontal="left"/>
      <protection locked="0"/>
    </xf>
    <xf numFmtId="49" fontId="15" fillId="0" borderId="0" xfId="1" applyNumberFormat="1" applyFont="1" applyAlignment="1" applyProtection="1">
      <alignment horizontal="left"/>
      <protection locked="0"/>
    </xf>
    <xf numFmtId="0" fontId="7" fillId="0" borderId="0" xfId="1" applyNumberFormat="1" applyFont="1" applyAlignment="1" applyProtection="1">
      <alignment horizontal="left" vertical="center"/>
      <protection locked="0"/>
    </xf>
    <xf numFmtId="49" fontId="7" fillId="0" borderId="0" xfId="1" applyNumberFormat="1" applyFont="1" applyAlignment="1" applyProtection="1">
      <alignment horizontal="left" vertical="center"/>
      <protection locked="0"/>
    </xf>
    <xf numFmtId="49" fontId="12" fillId="0" borderId="0" xfId="1" applyNumberFormat="1" applyFont="1" applyProtection="1">
      <protection locked="0"/>
    </xf>
    <xf numFmtId="0" fontId="2" fillId="0" borderId="0" xfId="1" applyNumberFormat="1" applyFont="1" applyProtection="1">
      <protection locked="0"/>
    </xf>
    <xf numFmtId="0" fontId="21" fillId="0" borderId="0" xfId="1" applyNumberFormat="1" applyFont="1" applyAlignment="1" applyProtection="1">
      <alignment vertical="center"/>
      <protection locked="0"/>
    </xf>
    <xf numFmtId="0" fontId="9" fillId="0" borderId="0" xfId="1" applyNumberFormat="1" applyFont="1" applyAlignment="1" applyProtection="1">
      <alignment horizontal="justify" vertical="center"/>
      <protection locked="0"/>
    </xf>
    <xf numFmtId="0" fontId="12" fillId="0" borderId="0" xfId="1" applyNumberFormat="1" applyFont="1" applyProtection="1">
      <protection locked="0"/>
    </xf>
    <xf numFmtId="0" fontId="10" fillId="0" borderId="0" xfId="1" applyFont="1" applyAlignment="1" applyProtection="1">
      <alignment vertical="center"/>
      <protection locked="0"/>
    </xf>
    <xf numFmtId="0" fontId="2" fillId="0" borderId="0" xfId="1" applyFont="1" applyProtection="1">
      <protection locked="0"/>
    </xf>
    <xf numFmtId="0" fontId="21" fillId="0" borderId="0" xfId="1" applyNumberFormat="1" applyFont="1" applyProtection="1">
      <protection locked="0"/>
    </xf>
    <xf numFmtId="49" fontId="21" fillId="0" borderId="0" xfId="1" applyNumberFormat="1" applyFont="1" applyProtection="1">
      <protection locked="0"/>
    </xf>
    <xf numFmtId="164" fontId="32" fillId="2" borderId="21" xfId="1" applyNumberFormat="1" applyFont="1" applyFill="1" applyBorder="1" applyAlignment="1" applyProtection="1">
      <alignment vertical="center"/>
    </xf>
    <xf numFmtId="164" fontId="32" fillId="2" borderId="20" xfId="1" applyNumberFormat="1" applyFont="1" applyFill="1" applyBorder="1" applyAlignment="1" applyProtection="1">
      <alignment vertical="center"/>
    </xf>
    <xf numFmtId="49" fontId="25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 applyNumberFormat="1" applyProtection="1">
      <protection locked="0"/>
    </xf>
    <xf numFmtId="0" fontId="10" fillId="2" borderId="8" xfId="1" applyFont="1" applyFill="1" applyBorder="1" applyAlignment="1" applyProtection="1">
      <alignment horizontal="center" vertical="center" wrapText="1"/>
      <protection locked="0"/>
    </xf>
    <xf numFmtId="0" fontId="10" fillId="2" borderId="10" xfId="1" applyFont="1" applyFill="1" applyBorder="1" applyAlignment="1" applyProtection="1">
      <alignment horizontal="center" vertical="center" wrapText="1"/>
      <protection locked="0"/>
    </xf>
    <xf numFmtId="0" fontId="10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5" xfId="1" applyFont="1" applyFill="1" applyBorder="1" applyAlignment="1" applyProtection="1">
      <alignment horizontal="center" vertical="center" wrapText="1"/>
      <protection locked="0"/>
    </xf>
    <xf numFmtId="0" fontId="10" fillId="2" borderId="6" xfId="1" applyFont="1" applyFill="1" applyBorder="1" applyAlignment="1" applyProtection="1">
      <alignment horizontal="center" vertical="center" wrapText="1"/>
      <protection locked="0"/>
    </xf>
    <xf numFmtId="0" fontId="10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vertical="center" wrapText="1"/>
      <protection locked="0"/>
    </xf>
    <xf numFmtId="49" fontId="10" fillId="0" borderId="0" xfId="1" applyNumberFormat="1" applyFont="1" applyAlignment="1" applyProtection="1">
      <alignment horizontal="justify" vertical="center"/>
      <protection locked="0"/>
    </xf>
    <xf numFmtId="0" fontId="1" fillId="2" borderId="20" xfId="1" applyNumberFormat="1" applyFill="1" applyBorder="1" applyProtection="1"/>
    <xf numFmtId="49" fontId="32" fillId="2" borderId="21" xfId="1" applyNumberFormat="1" applyFont="1" applyFill="1" applyBorder="1" applyProtection="1"/>
    <xf numFmtId="0" fontId="32" fillId="2" borderId="20" xfId="1" applyNumberFormat="1" applyFont="1" applyFill="1" applyBorder="1" applyProtection="1"/>
    <xf numFmtId="49" fontId="32" fillId="2" borderId="22" xfId="1" applyNumberFormat="1" applyFont="1" applyFill="1" applyBorder="1" applyProtection="1"/>
    <xf numFmtId="49" fontId="2" fillId="0" borderId="0" xfId="1" applyNumberFormat="1" applyFont="1" applyBorder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15" fillId="0" borderId="0" xfId="1" applyNumberFormat="1" applyFont="1" applyBorder="1" applyAlignment="1" applyProtection="1">
      <alignment horizontal="center" vertical="center"/>
      <protection locked="0"/>
    </xf>
    <xf numFmtId="49" fontId="1" fillId="0" borderId="0" xfId="1" applyNumberFormat="1" applyFill="1" applyBorder="1" applyProtection="1"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15" fillId="0" borderId="0" xfId="1" applyNumberFormat="1" applyFont="1" applyProtection="1">
      <protection locked="0"/>
    </xf>
    <xf numFmtId="49" fontId="10" fillId="0" borderId="0" xfId="1" applyNumberFormat="1" applyFont="1" applyAlignment="1" applyProtection="1">
      <alignment vertical="center"/>
      <protection locked="0"/>
    </xf>
    <xf numFmtId="49" fontId="10" fillId="0" borderId="0" xfId="1" applyNumberFormat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Border="1" applyAlignment="1" applyProtection="1">
      <alignment vertical="center" wrapText="1"/>
      <protection locked="0"/>
    </xf>
    <xf numFmtId="49" fontId="15" fillId="0" borderId="0" xfId="1" applyNumberFormat="1" applyFont="1" applyBorder="1" applyAlignment="1" applyProtection="1">
      <alignment horizontal="center" vertical="center" wrapText="1"/>
      <protection locked="0"/>
    </xf>
    <xf numFmtId="49" fontId="13" fillId="0" borderId="0" xfId="1" applyNumberFormat="1" applyFont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Border="1" applyAlignment="1" applyProtection="1">
      <alignment vertical="center" wrapText="1"/>
      <protection locked="0"/>
    </xf>
    <xf numFmtId="49" fontId="10" fillId="0" borderId="0" xfId="1" applyNumberFormat="1" applyFont="1" applyBorder="1" applyAlignment="1" applyProtection="1">
      <alignment horizontal="justify" vertical="center"/>
      <protection locked="0"/>
    </xf>
    <xf numFmtId="49" fontId="10" fillId="0" borderId="0" xfId="1" applyNumberFormat="1" applyFont="1" applyBorder="1" applyProtection="1">
      <protection locked="0"/>
    </xf>
    <xf numFmtId="0" fontId="32" fillId="2" borderId="20" xfId="1" applyNumberFormat="1" applyFont="1" applyFill="1" applyBorder="1" applyAlignment="1" applyProtection="1">
      <alignment wrapText="1"/>
    </xf>
    <xf numFmtId="49" fontId="1" fillId="2" borderId="20" xfId="1" applyNumberFormat="1" applyFill="1" applyBorder="1" applyProtection="1"/>
    <xf numFmtId="49" fontId="2" fillId="0" borderId="0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1" applyNumberFormat="1" applyFill="1" applyBorder="1" applyAlignment="1" applyProtection="1">
      <alignment horizontal="center"/>
      <protection locked="0"/>
    </xf>
    <xf numFmtId="0" fontId="8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Border="1" applyProtection="1">
      <protection locked="0"/>
    </xf>
    <xf numFmtId="49" fontId="2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34" fillId="0" borderId="0" xfId="2" applyFont="1" applyFill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5" fillId="0" borderId="20" xfId="2" quotePrefix="1" applyFont="1" applyFill="1" applyBorder="1" applyAlignment="1" applyProtection="1">
      <alignment vertical="top" wrapText="1"/>
      <protection locked="0"/>
    </xf>
    <xf numFmtId="1" fontId="28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5" xfId="1" applyNumberFormat="1" applyFont="1" applyFill="1" applyBorder="1" applyAlignment="1" applyProtection="1">
      <alignment vertical="center" wrapText="1"/>
      <protection locked="0"/>
    </xf>
    <xf numFmtId="1" fontId="28" fillId="2" borderId="6" xfId="1" applyNumberFormat="1" applyFont="1" applyFill="1" applyBorder="1" applyAlignment="1" applyProtection="1">
      <alignment vertical="center" wrapText="1"/>
      <protection locked="0"/>
    </xf>
    <xf numFmtId="1" fontId="28" fillId="0" borderId="0" xfId="1" applyNumberFormat="1" applyFont="1" applyFill="1" applyBorder="1" applyAlignment="1" applyProtection="1">
      <alignment vertical="center" wrapText="1"/>
      <protection locked="0"/>
    </xf>
    <xf numFmtId="1" fontId="28" fillId="2" borderId="8" xfId="1" applyNumberFormat="1" applyFont="1" applyFill="1" applyBorder="1" applyAlignment="1" applyProtection="1">
      <alignment vertical="center" wrapText="1"/>
      <protection locked="0"/>
    </xf>
    <xf numFmtId="1" fontId="28" fillId="2" borderId="10" xfId="1" applyNumberFormat="1" applyFont="1" applyFill="1" applyBorder="1" applyAlignment="1" applyProtection="1">
      <alignment vertical="center" wrapText="1"/>
      <protection locked="0"/>
    </xf>
    <xf numFmtId="1" fontId="28" fillId="2" borderId="9" xfId="1" applyNumberFormat="1" applyFont="1" applyFill="1" applyBorder="1" applyAlignment="1" applyProtection="1">
      <alignment vertical="center" wrapText="1"/>
      <protection locked="0"/>
    </xf>
    <xf numFmtId="1" fontId="28" fillId="2" borderId="2" xfId="1" applyNumberFormat="1" applyFont="1" applyFill="1" applyBorder="1" applyAlignment="1" applyProtection="1">
      <alignment vertical="center" wrapText="1"/>
      <protection locked="0"/>
    </xf>
    <xf numFmtId="1" fontId="28" fillId="2" borderId="12" xfId="1" applyNumberFormat="1" applyFont="1" applyFill="1" applyBorder="1" applyAlignment="1" applyProtection="1">
      <alignment vertical="center" wrapText="1"/>
      <protection locked="0"/>
    </xf>
    <xf numFmtId="1" fontId="28" fillId="2" borderId="11" xfId="1" applyNumberFormat="1" applyFont="1" applyFill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top" wrapText="1"/>
      <protection locked="0"/>
    </xf>
    <xf numFmtId="49" fontId="1" fillId="0" borderId="0" xfId="1" applyNumberFormat="1" applyAlignment="1" applyProtection="1">
      <alignment vertical="top"/>
      <protection locked="0"/>
    </xf>
    <xf numFmtId="0" fontId="2" fillId="0" borderId="0" xfId="1" applyFont="1" applyBorder="1" applyAlignment="1" applyProtection="1">
      <alignment horizontal="center" vertical="top" wrapText="1"/>
      <protection locked="0"/>
    </xf>
    <xf numFmtId="0" fontId="31" fillId="0" borderId="0" xfId="1" applyFont="1" applyBorder="1" applyAlignment="1" applyProtection="1">
      <alignment vertical="top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 applyProtection="1">
      <alignment horizontal="center" vertical="center" wrapText="1"/>
      <protection locked="0"/>
    </xf>
    <xf numFmtId="1" fontId="2" fillId="2" borderId="5" xfId="1" applyNumberFormat="1" applyFont="1" applyFill="1" applyBorder="1" applyAlignment="1" applyProtection="1">
      <alignment vertical="center" wrapText="1"/>
      <protection locked="0"/>
    </xf>
    <xf numFmtId="1" fontId="2" fillId="2" borderId="6" xfId="1" applyNumberFormat="1" applyFont="1" applyFill="1" applyBorder="1" applyAlignment="1" applyProtection="1">
      <alignment vertical="center" wrapText="1"/>
      <protection locked="0"/>
    </xf>
    <xf numFmtId="1" fontId="2" fillId="0" borderId="0" xfId="1" applyNumberFormat="1" applyFont="1" applyFill="1" applyBorder="1" applyAlignment="1" applyProtection="1">
      <alignment vertical="center" wrapText="1"/>
      <protection locked="0"/>
    </xf>
    <xf numFmtId="1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left" vertical="center" wrapText="1" indent="1"/>
      <protection locked="0"/>
    </xf>
    <xf numFmtId="0" fontId="13" fillId="0" borderId="9" xfId="1" applyFont="1" applyBorder="1" applyAlignment="1" applyProtection="1">
      <alignment vertical="center" wrapText="1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justify" vertical="center"/>
      <protection locked="0"/>
    </xf>
    <xf numFmtId="0" fontId="10" fillId="0" borderId="0" xfId="1" applyFont="1" applyBorder="1" applyProtection="1">
      <protection locked="0"/>
    </xf>
    <xf numFmtId="0" fontId="4" fillId="2" borderId="20" xfId="2" quotePrefix="1" applyFont="1" applyFill="1" applyBorder="1" applyAlignment="1" applyProtection="1">
      <alignment vertical="top" wrapText="1"/>
    </xf>
    <xf numFmtId="49" fontId="7" fillId="2" borderId="0" xfId="1" applyNumberFormat="1" applyFont="1" applyFill="1" applyAlignment="1" applyProtection="1">
      <alignment vertical="center"/>
    </xf>
    <xf numFmtId="0" fontId="4" fillId="2" borderId="20" xfId="2" quotePrefix="1" applyFont="1" applyFill="1" applyBorder="1" applyAlignment="1" applyProtection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0" fillId="0" borderId="0" xfId="0" applyNumberFormat="1"/>
    <xf numFmtId="1" fontId="28" fillId="2" borderId="5" xfId="1" applyNumberFormat="1" applyFont="1" applyFill="1" applyBorder="1" applyAlignment="1" applyProtection="1">
      <alignment vertical="center" wrapText="1"/>
    </xf>
    <xf numFmtId="1" fontId="28" fillId="2" borderId="6" xfId="1" applyNumberFormat="1" applyFont="1" applyFill="1" applyBorder="1" applyAlignment="1" applyProtection="1">
      <alignment vertical="center" wrapText="1"/>
    </xf>
    <xf numFmtId="1" fontId="28" fillId="2" borderId="8" xfId="1" applyNumberFormat="1" applyFont="1" applyFill="1" applyBorder="1" applyAlignment="1" applyProtection="1">
      <alignment vertical="center" wrapText="1"/>
    </xf>
    <xf numFmtId="1" fontId="28" fillId="2" borderId="10" xfId="1" applyNumberFormat="1" applyFont="1" applyFill="1" applyBorder="1" applyAlignment="1" applyProtection="1">
      <alignment vertical="center" wrapText="1"/>
    </xf>
    <xf numFmtId="1" fontId="28" fillId="2" borderId="9" xfId="0" applyNumberFormat="1" applyFont="1" applyFill="1" applyBorder="1" applyAlignment="1" applyProtection="1">
      <alignment vertical="center" wrapText="1"/>
    </xf>
    <xf numFmtId="1" fontId="28" fillId="2" borderId="10" xfId="0" applyNumberFormat="1" applyFont="1" applyFill="1" applyBorder="1" applyAlignment="1" applyProtection="1">
      <alignment vertical="center" wrapText="1"/>
    </xf>
    <xf numFmtId="0" fontId="4" fillId="2" borderId="20" xfId="2" quotePrefix="1" applyFont="1" applyFill="1" applyBorder="1" applyAlignment="1" applyProtection="1">
      <alignment vertical="top" wrapText="1"/>
      <protection locked="0"/>
    </xf>
    <xf numFmtId="0" fontId="10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NumberFormat="1" applyFont="1" applyBorder="1" applyAlignment="1" applyProtection="1">
      <alignment vertical="center" wrapText="1"/>
      <protection locked="0"/>
    </xf>
    <xf numFmtId="0" fontId="2" fillId="0" borderId="0" xfId="1" applyNumberFormat="1" applyFont="1" applyBorder="1" applyAlignment="1" applyProtection="1">
      <alignment horizontal="center" vertical="center" wrapText="1"/>
      <protection locked="0"/>
    </xf>
    <xf numFmtId="0" fontId="11" fillId="0" borderId="4" xfId="1" applyNumberFormat="1" applyFont="1" applyBorder="1" applyAlignment="1" applyProtection="1">
      <alignment horizontal="center" vertical="center" wrapText="1"/>
      <protection locked="0"/>
    </xf>
    <xf numFmtId="49" fontId="11" fillId="0" borderId="1" xfId="1" applyNumberFormat="1" applyFont="1" applyBorder="1" applyAlignment="1" applyProtection="1">
      <alignment horizontal="center" vertical="center" wrapText="1"/>
      <protection locked="0"/>
    </xf>
    <xf numFmtId="0" fontId="11" fillId="0" borderId="9" xfId="1" applyNumberFormat="1" applyFont="1" applyBorder="1" applyAlignment="1" applyProtection="1">
      <alignment horizontal="center" vertical="center" wrapText="1"/>
      <protection locked="0"/>
    </xf>
    <xf numFmtId="0" fontId="9" fillId="0" borderId="4" xfId="1" applyNumberFormat="1" applyFont="1" applyBorder="1" applyAlignment="1" applyProtection="1">
      <alignment horizontal="center" vertical="center" wrapText="1"/>
      <protection locked="0"/>
    </xf>
    <xf numFmtId="0" fontId="10" fillId="0" borderId="4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NumberFormat="1" applyFont="1" applyBorder="1" applyAlignment="1" applyProtection="1">
      <alignment horizontal="center" vertical="center" wrapText="1"/>
      <protection locked="0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4" xfId="1" applyNumberFormat="1" applyFont="1" applyBorder="1" applyAlignment="1" applyProtection="1">
      <alignment horizontal="center" wrapText="1"/>
      <protection locked="0"/>
    </xf>
    <xf numFmtId="0" fontId="9" fillId="0" borderId="2" xfId="1" applyNumberFormat="1" applyFont="1" applyBorder="1" applyAlignment="1" applyProtection="1">
      <alignment horizontal="center" wrapText="1"/>
      <protection locked="0"/>
    </xf>
    <xf numFmtId="49" fontId="9" fillId="0" borderId="5" xfId="1" applyNumberFormat="1" applyFont="1" applyBorder="1" applyAlignment="1" applyProtection="1">
      <alignment horizontal="center" vertical="center" wrapText="1"/>
      <protection locked="0"/>
    </xf>
    <xf numFmtId="49" fontId="9" fillId="0" borderId="4" xfId="1" applyNumberFormat="1" applyFont="1" applyBorder="1" applyAlignment="1" applyProtection="1">
      <alignment horizontal="center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49" fontId="9" fillId="0" borderId="4" xfId="1" applyNumberFormat="1" applyFont="1" applyBorder="1" applyAlignment="1" applyProtection="1">
      <alignment horizontal="center" wrapText="1"/>
      <protection locked="0"/>
    </xf>
    <xf numFmtId="49" fontId="12" fillId="0" borderId="1" xfId="1" applyNumberFormat="1" applyFont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4" xfId="1" applyNumberFormat="1" applyFont="1" applyBorder="1" applyAlignment="1" applyProtection="1">
      <alignment horizontal="center" vertical="center" wrapText="1"/>
      <protection locked="0"/>
    </xf>
    <xf numFmtId="49" fontId="2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9" xfId="1" applyNumberFormat="1" applyFont="1" applyBorder="1" applyAlignment="1" applyProtection="1">
      <alignment horizontal="center" vertical="center" wrapText="1"/>
      <protection locked="0"/>
    </xf>
    <xf numFmtId="49" fontId="10" fillId="0" borderId="4" xfId="1" applyNumberFormat="1" applyFont="1" applyBorder="1" applyAlignment="1" applyProtection="1">
      <alignment horizontal="center" wrapText="1"/>
      <protection locked="0"/>
    </xf>
    <xf numFmtId="49" fontId="10" fillId="0" borderId="10" xfId="1" applyNumberFormat="1" applyFont="1" applyBorder="1" applyAlignment="1" applyProtection="1">
      <alignment horizontal="center" wrapText="1"/>
      <protection locked="0"/>
    </xf>
    <xf numFmtId="49" fontId="2" fillId="0" borderId="0" xfId="1" applyNumberFormat="1" applyFont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vertical="center"/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49" fontId="2" fillId="0" borderId="0" xfId="1" applyNumberFormat="1" applyFont="1" applyProtection="1">
      <protection locked="0"/>
    </xf>
    <xf numFmtId="0" fontId="10" fillId="0" borderId="9" xfId="1" applyFont="1" applyBorder="1" applyAlignment="1" applyProtection="1">
      <alignment horizontal="center" wrapText="1"/>
      <protection locked="0"/>
    </xf>
    <xf numFmtId="0" fontId="10" fillId="0" borderId="2" xfId="1" applyFont="1" applyBorder="1" applyAlignment="1" applyProtection="1">
      <alignment horizont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49" fontId="10" fillId="0" borderId="0" xfId="1" applyNumberFormat="1" applyFont="1" applyBorder="1" applyAlignment="1" applyProtection="1">
      <alignment vertical="center" wrapText="1"/>
      <protection locked="0"/>
    </xf>
    <xf numFmtId="49" fontId="26" fillId="0" borderId="1" xfId="1" applyNumberFormat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49" fontId="26" fillId="0" borderId="9" xfId="1" applyNumberFormat="1" applyFont="1" applyBorder="1" applyAlignment="1" applyProtection="1">
      <alignment horizontal="center" vertical="center" wrapText="1"/>
      <protection locked="0"/>
    </xf>
    <xf numFmtId="49" fontId="25" fillId="0" borderId="0" xfId="1" applyNumberFormat="1" applyFont="1" applyBorder="1" applyAlignment="1" applyProtection="1">
      <alignment horizontal="center" vertical="top"/>
      <protection locked="0"/>
    </xf>
    <xf numFmtId="0" fontId="11" fillId="0" borderId="2" xfId="1" applyNumberFormat="1" applyFont="1" applyBorder="1" applyAlignment="1">
      <alignment horizontal="center" vertical="center" wrapText="1"/>
    </xf>
    <xf numFmtId="0" fontId="9" fillId="0" borderId="9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wrapText="1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 wrapText="1"/>
    </xf>
    <xf numFmtId="0" fontId="10" fillId="0" borderId="1" xfId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49" fontId="8" fillId="0" borderId="0" xfId="1" applyNumberFormat="1" applyFont="1" applyFill="1" applyAlignment="1">
      <alignment vertical="center"/>
    </xf>
    <xf numFmtId="49" fontId="2" fillId="0" borderId="0" xfId="1" applyNumberFormat="1" applyFont="1"/>
    <xf numFmtId="49" fontId="2" fillId="0" borderId="2" xfId="1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49" fontId="10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5" xfId="1" applyNumberFormat="1" applyFont="1" applyBorder="1" applyAlignment="1" applyProtection="1">
      <alignment horizontal="center" vertical="center" wrapText="1"/>
      <protection locked="0"/>
    </xf>
    <xf numFmtId="49" fontId="26" fillId="0" borderId="1" xfId="1" applyNumberFormat="1" applyFont="1" applyBorder="1" applyAlignment="1" applyProtection="1">
      <alignment horizontal="center" vertical="center" wrapText="1"/>
      <protection locked="0"/>
    </xf>
    <xf numFmtId="49" fontId="26" fillId="0" borderId="9" xfId="1" applyNumberFormat="1" applyFont="1" applyBorder="1" applyAlignment="1" applyProtection="1">
      <alignment horizontal="center" vertical="center" wrapText="1"/>
      <protection locked="0"/>
    </xf>
    <xf numFmtId="49" fontId="26" fillId="0" borderId="2" xfId="1" applyNumberFormat="1" applyFont="1" applyBorder="1" applyAlignment="1" applyProtection="1">
      <alignment horizontal="center" vertical="center" wrapText="1"/>
      <protection locked="0"/>
    </xf>
    <xf numFmtId="49" fontId="26" fillId="0" borderId="11" xfId="1" applyNumberFormat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justify" vertical="center"/>
    </xf>
    <xf numFmtId="49" fontId="10" fillId="0" borderId="0" xfId="1" applyNumberFormat="1" applyFont="1" applyBorder="1"/>
    <xf numFmtId="0" fontId="10" fillId="0" borderId="5" xfId="1" applyFont="1" applyBorder="1" applyAlignment="1">
      <alignment horizontal="center" vertical="center" wrapText="1"/>
    </xf>
    <xf numFmtId="0" fontId="10" fillId="0" borderId="4" xfId="1" applyNumberFormat="1" applyFont="1" applyBorder="1" applyAlignment="1" applyProtection="1">
      <alignment horizontal="center" vertical="center" wrapText="1"/>
      <protection hidden="1"/>
    </xf>
    <xf numFmtId="0" fontId="10" fillId="0" borderId="9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0" fontId="10" fillId="0" borderId="0" xfId="1" applyFont="1" applyBorder="1" applyAlignment="1">
      <alignment horizontal="center" wrapText="1"/>
    </xf>
    <xf numFmtId="49" fontId="10" fillId="0" borderId="0" xfId="1" applyNumberFormat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49" fontId="25" fillId="0" borderId="0" xfId="1" applyNumberFormat="1" applyFont="1" applyBorder="1" applyAlignment="1">
      <alignment horizontal="center" vertical="top"/>
    </xf>
    <xf numFmtId="49" fontId="26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9" fillId="0" borderId="11" xfId="1" applyNumberFormat="1" applyFont="1" applyBorder="1" applyAlignment="1" applyProtection="1">
      <alignment horizontal="center" vertical="center" wrapText="1"/>
      <protection locked="0"/>
    </xf>
    <xf numFmtId="0" fontId="2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15" fillId="0" borderId="5" xfId="1" applyFont="1" applyBorder="1" applyAlignment="1" applyProtection="1">
      <alignment horizontal="center" vertical="center" wrapText="1"/>
      <protection locked="0"/>
    </xf>
    <xf numFmtId="49" fontId="13" fillId="0" borderId="5" xfId="1" applyNumberFormat="1" applyFont="1" applyBorder="1" applyAlignment="1" applyProtection="1">
      <alignment horizontal="center" vertical="center" wrapText="1"/>
      <protection locked="0"/>
    </xf>
    <xf numFmtId="49" fontId="26" fillId="0" borderId="5" xfId="1" applyNumberFormat="1" applyFont="1" applyBorder="1" applyAlignment="1" applyProtection="1">
      <alignment horizontal="center" vertical="center" wrapText="1"/>
      <protection locked="0"/>
    </xf>
    <xf numFmtId="49" fontId="29" fillId="0" borderId="5" xfId="1" applyNumberFormat="1" applyFont="1" applyBorder="1" applyAlignment="1" applyProtection="1">
      <alignment horizontal="center" vertical="center" wrapText="1"/>
      <protection locked="0"/>
    </xf>
    <xf numFmtId="49" fontId="29" fillId="0" borderId="8" xfId="1" applyNumberFormat="1" applyFont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 wrapText="1"/>
    </xf>
    <xf numFmtId="49" fontId="15" fillId="0" borderId="11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 wrapText="1"/>
    </xf>
    <xf numFmtId="0" fontId="9" fillId="0" borderId="11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2" fillId="0" borderId="11" xfId="1" applyNumberFormat="1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8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49" fontId="13" fillId="0" borderId="5" xfId="1" applyNumberFormat="1" applyFont="1" applyBorder="1" applyAlignment="1">
      <alignment horizontal="center" vertical="center" wrapText="1"/>
    </xf>
    <xf numFmtId="49" fontId="31" fillId="0" borderId="0" xfId="1" applyNumberFormat="1" applyFont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vertical="center" wrapText="1"/>
      <protection locked="0"/>
    </xf>
    <xf numFmtId="0" fontId="9" fillId="3" borderId="6" xfId="1" applyFont="1" applyFill="1" applyBorder="1" applyAlignment="1" applyProtection="1">
      <alignment vertical="center" wrapText="1"/>
      <protection locked="0"/>
    </xf>
    <xf numFmtId="0" fontId="9" fillId="3" borderId="5" xfId="1" applyNumberFormat="1" applyFont="1" applyFill="1" applyBorder="1" applyAlignment="1" applyProtection="1">
      <alignment vertical="center" wrapText="1"/>
      <protection locked="0"/>
    </xf>
    <xf numFmtId="0" fontId="9" fillId="3" borderId="6" xfId="1" applyNumberFormat="1" applyFont="1" applyFill="1" applyBorder="1" applyAlignment="1" applyProtection="1">
      <alignment vertical="center" wrapText="1"/>
      <protection locked="0"/>
    </xf>
    <xf numFmtId="0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0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vertical="center" wrapText="1"/>
      <protection locked="0"/>
    </xf>
    <xf numFmtId="0" fontId="2" fillId="3" borderId="6" xfId="1" applyNumberFormat="1" applyFont="1" applyFill="1" applyBorder="1" applyAlignment="1" applyProtection="1">
      <alignment vertical="center" wrapText="1"/>
      <protection locked="0"/>
    </xf>
    <xf numFmtId="0" fontId="10" fillId="3" borderId="5" xfId="1" applyNumberFormat="1" applyFont="1" applyFill="1" applyBorder="1" applyAlignment="1" applyProtection="1">
      <alignment vertical="center" wrapText="1"/>
      <protection locked="0"/>
    </xf>
    <xf numFmtId="0" fontId="10" fillId="3" borderId="6" xfId="1" applyNumberFormat="1" applyFont="1" applyFill="1" applyBorder="1" applyAlignment="1" applyProtection="1">
      <alignment vertical="center" wrapText="1"/>
      <protection locked="0"/>
    </xf>
    <xf numFmtId="49" fontId="1" fillId="3" borderId="8" xfId="1" applyNumberFormat="1" applyFill="1" applyBorder="1" applyProtection="1">
      <protection locked="0"/>
    </xf>
    <xf numFmtId="49" fontId="10" fillId="3" borderId="9" xfId="1" applyNumberFormat="1" applyFont="1" applyFill="1" applyBorder="1" applyAlignment="1" applyProtection="1">
      <alignment vertical="center" wrapText="1"/>
      <protection locked="0"/>
    </xf>
    <xf numFmtId="49" fontId="10" fillId="3" borderId="10" xfId="1" applyNumberFormat="1" applyFont="1" applyFill="1" applyBorder="1" applyAlignment="1" applyProtection="1">
      <alignment vertical="center" wrapText="1"/>
      <protection locked="0"/>
    </xf>
    <xf numFmtId="49" fontId="1" fillId="3" borderId="5" xfId="1" applyNumberFormat="1" applyFill="1" applyBorder="1" applyProtection="1">
      <protection locked="0"/>
    </xf>
    <xf numFmtId="49" fontId="10" fillId="3" borderId="6" xfId="1" applyNumberFormat="1" applyFont="1" applyFill="1" applyBorder="1" applyAlignment="1" applyProtection="1">
      <alignment vertical="center" wrapText="1"/>
      <protection locked="0"/>
    </xf>
    <xf numFmtId="49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ill="1" applyBorder="1" applyAlignment="1" applyProtection="1">
      <alignment horizontal="center" vertical="center"/>
      <protection locked="0"/>
    </xf>
    <xf numFmtId="0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1" applyNumberFormat="1" applyFill="1" applyBorder="1" applyAlignment="1" applyProtection="1">
      <alignment horizontal="center" vertical="center"/>
      <protection locked="0"/>
    </xf>
    <xf numFmtId="0" fontId="1" fillId="3" borderId="0" xfId="1" applyNumberFormat="1" applyFill="1" applyAlignment="1" applyProtection="1">
      <alignment horizontal="center" vertical="center"/>
      <protection locked="0"/>
    </xf>
    <xf numFmtId="0" fontId="2" fillId="3" borderId="5" xfId="1" applyFont="1" applyFill="1" applyBorder="1" applyAlignment="1" applyProtection="1">
      <alignment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vertical="center" wrapText="1"/>
      <protection locked="0"/>
    </xf>
    <xf numFmtId="0" fontId="10" fillId="3" borderId="5" xfId="1" applyFont="1" applyFill="1" applyBorder="1" applyAlignment="1" applyProtection="1">
      <alignment horizontal="center" wrapText="1"/>
      <protection locked="0"/>
    </xf>
    <xf numFmtId="0" fontId="10" fillId="3" borderId="6" xfId="1" applyFont="1" applyFill="1" applyBorder="1" applyAlignment="1" applyProtection="1">
      <alignment horizontal="center" wrapText="1"/>
      <protection locked="0"/>
    </xf>
    <xf numFmtId="49" fontId="28" fillId="3" borderId="5" xfId="1" applyNumberFormat="1" applyFont="1" applyFill="1" applyBorder="1" applyAlignment="1" applyProtection="1">
      <alignment vertical="center" wrapText="1"/>
      <protection locked="0"/>
    </xf>
    <xf numFmtId="1" fontId="28" fillId="3" borderId="6" xfId="1" applyNumberFormat="1" applyFont="1" applyFill="1" applyBorder="1" applyAlignment="1" applyProtection="1">
      <alignment vertical="center" wrapText="1"/>
      <protection locked="0"/>
    </xf>
    <xf numFmtId="1" fontId="28" fillId="3" borderId="5" xfId="1" applyNumberFormat="1" applyFont="1" applyFill="1" applyBorder="1" applyAlignment="1" applyProtection="1">
      <alignment vertical="center" wrapText="1"/>
      <protection locked="0"/>
    </xf>
    <xf numFmtId="1" fontId="28" fillId="3" borderId="8" xfId="1" applyNumberFormat="1" applyFont="1" applyFill="1" applyBorder="1" applyAlignment="1" applyProtection="1">
      <alignment vertical="center" wrapText="1"/>
      <protection locked="0"/>
    </xf>
    <xf numFmtId="1" fontId="28" fillId="3" borderId="10" xfId="1" applyNumberFormat="1" applyFont="1" applyFill="1" applyBorder="1" applyAlignment="1" applyProtection="1">
      <alignment vertical="center" wrapText="1"/>
      <protection locked="0"/>
    </xf>
    <xf numFmtId="1" fontId="28" fillId="3" borderId="8" xfId="0" applyNumberFormat="1" applyFont="1" applyFill="1" applyBorder="1" applyAlignment="1" applyProtection="1">
      <alignment vertical="center" wrapText="1"/>
      <protection locked="0"/>
    </xf>
    <xf numFmtId="1" fontId="28" fillId="3" borderId="10" xfId="0" applyNumberFormat="1" applyFont="1" applyFill="1" applyBorder="1" applyAlignment="1" applyProtection="1">
      <alignment vertical="center" wrapText="1"/>
      <protection locked="0"/>
    </xf>
    <xf numFmtId="1" fontId="28" fillId="3" borderId="9" xfId="0" applyNumberFormat="1" applyFont="1" applyFill="1" applyBorder="1" applyAlignment="1" applyProtection="1">
      <alignment vertical="center" wrapText="1"/>
      <protection locked="0"/>
    </xf>
    <xf numFmtId="1" fontId="28" fillId="3" borderId="9" xfId="1" applyNumberFormat="1" applyFont="1" applyFill="1" applyBorder="1" applyAlignment="1" applyProtection="1">
      <alignment vertical="center" wrapText="1"/>
      <protection locked="0"/>
    </xf>
    <xf numFmtId="1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1" fontId="28" fillId="3" borderId="11" xfId="1" applyNumberFormat="1" applyFont="1" applyFill="1" applyBorder="1" applyAlignment="1" applyProtection="1">
      <alignment vertical="center" wrapText="1"/>
      <protection locked="0"/>
    </xf>
    <xf numFmtId="1" fontId="28" fillId="3" borderId="12" xfId="1" applyNumberFormat="1" applyFont="1" applyFill="1" applyBorder="1" applyAlignment="1" applyProtection="1">
      <alignment vertical="center" wrapText="1"/>
      <protection locked="0"/>
    </xf>
    <xf numFmtId="1" fontId="28" fillId="3" borderId="2" xfId="1" applyNumberFormat="1" applyFont="1" applyFill="1" applyBorder="1" applyAlignment="1" applyProtection="1">
      <alignment vertical="center" wrapText="1"/>
      <protection locked="0"/>
    </xf>
    <xf numFmtId="1" fontId="18" fillId="3" borderId="0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1" applyNumberFormat="1" applyFont="1" applyFill="1" applyBorder="1" applyAlignment="1" applyProtection="1">
      <alignment vertical="center" wrapText="1"/>
      <protection locked="0"/>
    </xf>
    <xf numFmtId="1" fontId="2" fillId="3" borderId="6" xfId="1" applyNumberFormat="1" applyFont="1" applyFill="1" applyBorder="1" applyAlignment="1" applyProtection="1">
      <alignment vertical="center" wrapText="1"/>
      <protection locked="0"/>
    </xf>
    <xf numFmtId="49" fontId="1" fillId="3" borderId="20" xfId="1" applyNumberFormat="1" applyFill="1" applyBorder="1" applyProtection="1">
      <protection locked="0"/>
    </xf>
    <xf numFmtId="49" fontId="2" fillId="0" borderId="1" xfId="1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Border="1" applyAlignment="1" applyProtection="1">
      <alignment horizontal="center" wrapText="1"/>
      <protection locked="0"/>
    </xf>
    <xf numFmtId="49" fontId="2" fillId="0" borderId="2" xfId="1" applyNumberFormat="1" applyFont="1" applyBorder="1" applyAlignment="1" applyProtection="1">
      <alignment horizontal="center" wrapText="1"/>
      <protection locked="0"/>
    </xf>
    <xf numFmtId="49" fontId="10" fillId="0" borderId="4" xfId="1" applyNumberFormat="1" applyFont="1" applyBorder="1" applyAlignment="1" applyProtection="1">
      <alignment horizontal="center" vertical="center" wrapText="1"/>
      <protection locked="0"/>
    </xf>
    <xf numFmtId="49" fontId="13" fillId="0" borderId="1" xfId="1" applyNumberFormat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wrapText="1"/>
      <protection locked="0"/>
    </xf>
    <xf numFmtId="49" fontId="9" fillId="0" borderId="5" xfId="1" applyNumberFormat="1" applyFont="1" applyBorder="1" applyAlignment="1" applyProtection="1">
      <alignment horizontal="center" vertical="center" wrapText="1"/>
      <protection locked="0"/>
    </xf>
    <xf numFmtId="49" fontId="26" fillId="0" borderId="2" xfId="1" applyNumberFormat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Alignment="1" applyProtection="1">
      <alignment wrapText="1"/>
      <protection hidden="1"/>
    </xf>
    <xf numFmtId="49" fontId="2" fillId="3" borderId="2" xfId="1" applyNumberFormat="1" applyFont="1" applyFill="1" applyBorder="1" applyAlignment="1" applyProtection="1">
      <alignment vertical="center" wrapText="1"/>
      <protection locked="0"/>
    </xf>
    <xf numFmtId="49" fontId="2" fillId="0" borderId="0" xfId="1" applyNumberFormat="1" applyFont="1" applyBorder="1" applyAlignment="1" applyProtection="1">
      <alignment vertical="center" wrapText="1"/>
      <protection locked="0"/>
    </xf>
    <xf numFmtId="49" fontId="2" fillId="0" borderId="3" xfId="1" applyNumberFormat="1" applyFont="1" applyBorder="1" applyAlignment="1" applyProtection="1">
      <alignment vertical="center" wrapText="1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2" fillId="0" borderId="0" xfId="1" applyNumberFormat="1" applyFont="1" applyProtection="1">
      <protection locked="0"/>
    </xf>
    <xf numFmtId="49" fontId="2" fillId="0" borderId="0" xfId="1" applyNumberFormat="1" applyFont="1" applyAlignment="1" applyProtection="1">
      <alignment vertical="top" wrapText="1"/>
      <protection locked="0"/>
    </xf>
    <xf numFmtId="49" fontId="2" fillId="0" borderId="1" xfId="1" applyNumberFormat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Alignment="1" applyProtection="1">
      <alignment horizontal="right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4" xfId="1" applyNumberFormat="1" applyFont="1" applyFill="1" applyBorder="1" applyAlignment="1" applyProtection="1">
      <alignment vertical="center" wrapText="1"/>
      <protection locked="0"/>
    </xf>
    <xf numFmtId="49" fontId="2" fillId="3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Border="1" applyAlignment="1" applyProtection="1">
      <alignment horizontal="left" vertical="center" wrapText="1"/>
      <protection locked="0"/>
    </xf>
    <xf numFmtId="49" fontId="2" fillId="0" borderId="0" xfId="1" applyNumberFormat="1" applyFont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 applyProtection="1">
      <alignment horizontal="center" vertical="center" wrapText="1"/>
      <protection locked="0"/>
    </xf>
    <xf numFmtId="49" fontId="2" fillId="0" borderId="5" xfId="1" applyNumberFormat="1" applyFont="1" applyBorder="1" applyAlignment="1" applyProtection="1">
      <alignment horizontal="center" vertical="center" wrapText="1"/>
      <protection locked="0"/>
    </xf>
    <xf numFmtId="49" fontId="2" fillId="0" borderId="4" xfId="1" applyNumberFormat="1" applyFont="1" applyBorder="1" applyAlignment="1" applyProtection="1">
      <alignment horizontal="center" vertical="center" wrapText="1"/>
      <protection locked="0"/>
    </xf>
    <xf numFmtId="49" fontId="2" fillId="0" borderId="6" xfId="1" applyNumberFormat="1" applyFont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vertical="center" wrapText="1"/>
      <protection locked="0"/>
    </xf>
    <xf numFmtId="49" fontId="1" fillId="3" borderId="5" xfId="1" applyNumberFormat="1" applyFill="1" applyBorder="1" applyAlignment="1" applyProtection="1">
      <alignment horizontal="center" vertical="center"/>
      <protection locked="0"/>
    </xf>
    <xf numFmtId="49" fontId="1" fillId="3" borderId="4" xfId="1" applyNumberFormat="1" applyFill="1" applyBorder="1" applyAlignment="1" applyProtection="1">
      <alignment horizontal="center" vertical="center"/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horizontal="center"/>
      <protection locked="0"/>
    </xf>
    <xf numFmtId="49" fontId="8" fillId="0" borderId="0" xfId="1" applyNumberFormat="1" applyFont="1" applyAlignment="1" applyProtection="1">
      <alignment horizontal="center" vertical="center"/>
      <protection locked="0"/>
    </xf>
    <xf numFmtId="49" fontId="8" fillId="3" borderId="2" xfId="1" applyNumberFormat="1" applyFon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Alignment="1" applyProtection="1">
      <alignment vertical="center"/>
      <protection locked="0"/>
    </xf>
    <xf numFmtId="49" fontId="8" fillId="3" borderId="2" xfId="1" applyNumberFormat="1" applyFont="1" applyFill="1" applyBorder="1" applyAlignment="1" applyProtection="1">
      <alignment vertical="center"/>
      <protection locked="0"/>
    </xf>
    <xf numFmtId="49" fontId="8" fillId="0" borderId="0" xfId="1" applyNumberFormat="1" applyFont="1" applyAlignment="1" applyProtection="1">
      <alignment horizontal="left" vertical="center"/>
      <protection locked="0"/>
    </xf>
    <xf numFmtId="0" fontId="10" fillId="0" borderId="7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49" fontId="11" fillId="0" borderId="1" xfId="1" applyNumberFormat="1" applyFont="1" applyBorder="1" applyAlignment="1" applyProtection="1">
      <alignment horizontal="center" vertical="center" wrapText="1"/>
      <protection locked="0"/>
    </xf>
    <xf numFmtId="49" fontId="9" fillId="0" borderId="11" xfId="1" applyNumberFormat="1" applyFont="1" applyBorder="1" applyAlignment="1" applyProtection="1">
      <alignment vertical="center" wrapText="1"/>
      <protection locked="0"/>
    </xf>
    <xf numFmtId="49" fontId="9" fillId="0" borderId="2" xfId="1" applyNumberFormat="1" applyFont="1" applyBorder="1" applyAlignment="1" applyProtection="1">
      <alignment vertical="center" wrapText="1"/>
      <protection locked="0"/>
    </xf>
    <xf numFmtId="49" fontId="9" fillId="0" borderId="12" xfId="1" applyNumberFormat="1" applyFont="1" applyBorder="1" applyAlignment="1" applyProtection="1">
      <alignment vertical="center" wrapText="1"/>
      <protection locked="0"/>
    </xf>
    <xf numFmtId="0" fontId="2" fillId="2" borderId="11" xfId="1" applyNumberFormat="1" applyFont="1" applyFill="1" applyBorder="1" applyAlignment="1" applyProtection="1">
      <alignment horizontal="center" vertical="center" wrapText="1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12" xfId="1" applyNumberFormat="1" applyFont="1" applyFill="1" applyBorder="1" applyAlignment="1" applyProtection="1">
      <alignment horizontal="center" vertical="center" wrapText="1"/>
    </xf>
    <xf numFmtId="49" fontId="10" fillId="0" borderId="14" xfId="1" applyNumberFormat="1" applyFont="1" applyBorder="1" applyAlignment="1" applyProtection="1">
      <alignment horizontal="center" wrapText="1"/>
      <protection locked="0"/>
    </xf>
    <xf numFmtId="49" fontId="10" fillId="0" borderId="0" xfId="1" applyNumberFormat="1" applyFont="1" applyBorder="1" applyAlignment="1" applyProtection="1">
      <alignment horizontal="center" wrapText="1"/>
      <protection locked="0"/>
    </xf>
    <xf numFmtId="49" fontId="10" fillId="0" borderId="3" xfId="1" applyNumberFormat="1" applyFont="1" applyBorder="1" applyAlignment="1" applyProtection="1">
      <alignment horizontal="center" wrapText="1"/>
      <protection locked="0"/>
    </xf>
    <xf numFmtId="49" fontId="1" fillId="0" borderId="1" xfId="1" applyNumberFormat="1" applyBorder="1" applyAlignment="1" applyProtection="1">
      <alignment horizontal="center"/>
      <protection locked="0"/>
    </xf>
    <xf numFmtId="49" fontId="12" fillId="0" borderId="1" xfId="1" applyNumberFormat="1" applyFont="1" applyBorder="1" applyAlignment="1" applyProtection="1">
      <alignment vertical="center" wrapText="1"/>
      <protection locked="0"/>
    </xf>
    <xf numFmtId="49" fontId="10" fillId="0" borderId="1" xfId="1" applyNumberFormat="1" applyFont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9" fillId="0" borderId="5" xfId="1" applyNumberFormat="1" applyFont="1" applyBorder="1" applyAlignment="1" applyProtection="1">
      <alignment horizontal="left" wrapText="1"/>
      <protection locked="0"/>
    </xf>
    <xf numFmtId="49" fontId="9" fillId="0" borderId="4" xfId="1" applyNumberFormat="1" applyFont="1" applyBorder="1" applyAlignment="1" applyProtection="1">
      <alignment horizontal="left" wrapText="1"/>
      <protection locked="0"/>
    </xf>
    <xf numFmtId="49" fontId="9" fillId="0" borderId="6" xfId="1" applyNumberFormat="1" applyFont="1" applyBorder="1" applyAlignment="1" applyProtection="1">
      <alignment horizontal="left" wrapText="1"/>
      <protection locked="0"/>
    </xf>
    <xf numFmtId="49" fontId="2" fillId="0" borderId="11" xfId="1" applyNumberFormat="1" applyFont="1" applyBorder="1" applyAlignment="1" applyProtection="1">
      <alignment horizontal="center" wrapText="1"/>
      <protection locked="0"/>
    </xf>
    <xf numFmtId="49" fontId="2" fillId="0" borderId="2" xfId="1" applyNumberFormat="1" applyFont="1" applyBorder="1" applyAlignment="1" applyProtection="1">
      <alignment horizontal="center" wrapText="1"/>
      <protection locked="0"/>
    </xf>
    <xf numFmtId="49" fontId="2" fillId="0" borderId="12" xfId="1" applyNumberFormat="1" applyFont="1" applyBorder="1" applyAlignment="1" applyProtection="1">
      <alignment horizontal="center" wrapText="1"/>
      <protection locked="0"/>
    </xf>
    <xf numFmtId="0" fontId="7" fillId="2" borderId="11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12" xfId="1" applyNumberFormat="1" applyFont="1" applyFill="1" applyBorder="1" applyAlignment="1" applyProtection="1">
      <alignment horizontal="center" vertical="center" wrapText="1"/>
    </xf>
    <xf numFmtId="49" fontId="12" fillId="0" borderId="13" xfId="1" applyNumberFormat="1" applyFont="1" applyBorder="1" applyAlignment="1" applyProtection="1">
      <alignment horizontal="left" vertical="center" wrapText="1" indent="1"/>
      <protection locked="0"/>
    </xf>
    <xf numFmtId="0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left" vertical="center" wrapText="1" indent="1"/>
      <protection locked="0"/>
    </xf>
    <xf numFmtId="49" fontId="9" fillId="0" borderId="1" xfId="1" applyNumberFormat="1" applyFont="1" applyBorder="1" applyAlignment="1" applyProtection="1">
      <alignment vertical="center" wrapText="1"/>
      <protection locked="0"/>
    </xf>
    <xf numFmtId="0" fontId="10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</xf>
    <xf numFmtId="49" fontId="9" fillId="0" borderId="5" xfId="1" applyNumberFormat="1" applyFont="1" applyBorder="1" applyAlignment="1" applyProtection="1">
      <alignment horizontal="left" vertical="center" wrapText="1"/>
      <protection locked="0"/>
    </xf>
    <xf numFmtId="49" fontId="9" fillId="0" borderId="4" xfId="1" applyNumberFormat="1" applyFont="1" applyBorder="1" applyAlignment="1" applyProtection="1">
      <alignment horizontal="left" vertical="center" wrapText="1"/>
      <protection locked="0"/>
    </xf>
    <xf numFmtId="49" fontId="9" fillId="0" borderId="6" xfId="1" applyNumberFormat="1" applyFont="1" applyBorder="1" applyAlignment="1" applyProtection="1">
      <alignment horizontal="left" vertical="center" wrapText="1"/>
      <protection locked="0"/>
    </xf>
    <xf numFmtId="49" fontId="10" fillId="0" borderId="5" xfId="1" applyNumberFormat="1" applyFont="1" applyBorder="1" applyAlignment="1" applyProtection="1">
      <alignment horizontal="center" vertical="center" wrapText="1"/>
      <protection locked="0"/>
    </xf>
    <xf numFmtId="49" fontId="10" fillId="0" borderId="4" xfId="1" applyNumberFormat="1" applyFont="1" applyBorder="1" applyAlignment="1" applyProtection="1">
      <alignment horizontal="center" vertical="center" wrapText="1"/>
      <protection locked="0"/>
    </xf>
    <xf numFmtId="49" fontId="10" fillId="0" borderId="6" xfId="1" applyNumberFormat="1" applyFont="1" applyBorder="1" applyAlignment="1" applyProtection="1">
      <alignment horizontal="center" vertical="center" wrapText="1"/>
      <protection locked="0"/>
    </xf>
    <xf numFmtId="0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horizontal="center" vertical="center"/>
      <protection locked="0"/>
    </xf>
    <xf numFmtId="0" fontId="2" fillId="3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6" xfId="1" applyNumberFormat="1" applyFont="1" applyFill="1" applyBorder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left" vertical="center" wrapText="1" indent="1"/>
      <protection locked="0"/>
    </xf>
    <xf numFmtId="49" fontId="9" fillId="0" borderId="7" xfId="1" applyNumberFormat="1" applyFont="1" applyBorder="1" applyAlignment="1" applyProtection="1">
      <alignment vertical="center" wrapText="1"/>
      <protection locked="0"/>
    </xf>
    <xf numFmtId="49" fontId="9" fillId="0" borderId="13" xfId="1" applyNumberFormat="1" applyFont="1" applyBorder="1" applyAlignment="1" applyProtection="1">
      <alignment vertical="center" wrapText="1"/>
      <protection locked="0"/>
    </xf>
    <xf numFmtId="49" fontId="10" fillId="0" borderId="8" xfId="1" applyNumberFormat="1" applyFont="1" applyBorder="1" applyAlignment="1" applyProtection="1">
      <alignment horizontal="center" vertical="center" wrapText="1"/>
      <protection locked="0"/>
    </xf>
    <xf numFmtId="49" fontId="10" fillId="0" borderId="9" xfId="1" applyNumberFormat="1" applyFont="1" applyBorder="1" applyAlignment="1" applyProtection="1">
      <alignment horizontal="center" vertical="center" wrapText="1"/>
      <protection locked="0"/>
    </xf>
    <xf numFmtId="49" fontId="10" fillId="0" borderId="10" xfId="1" applyNumberFormat="1" applyFont="1" applyBorder="1" applyAlignment="1" applyProtection="1">
      <alignment horizontal="center" vertical="center" wrapText="1"/>
      <protection locked="0"/>
    </xf>
    <xf numFmtId="0" fontId="2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1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1" applyNumberFormat="1" applyFont="1" applyBorder="1" applyAlignment="1" applyProtection="1">
      <alignment vertical="center" wrapText="1"/>
      <protection locked="0"/>
    </xf>
    <xf numFmtId="49" fontId="13" fillId="0" borderId="1" xfId="1" applyNumberFormat="1" applyFont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49" fontId="10" fillId="0" borderId="8" xfId="1" applyNumberFormat="1" applyFont="1" applyBorder="1" applyAlignment="1" applyProtection="1">
      <alignment horizontal="center" wrapText="1"/>
      <protection locked="0"/>
    </xf>
    <xf numFmtId="49" fontId="10" fillId="0" borderId="9" xfId="1" applyNumberFormat="1" applyFont="1" applyBorder="1" applyAlignment="1" applyProtection="1">
      <alignment horizontal="center" wrapText="1"/>
      <protection locked="0"/>
    </xf>
    <xf numFmtId="49" fontId="10" fillId="0" borderId="10" xfId="1" applyNumberFormat="1" applyFont="1" applyBorder="1" applyAlignment="1" applyProtection="1">
      <alignment horizontal="center" wrapText="1"/>
      <protection locked="0"/>
    </xf>
    <xf numFmtId="49" fontId="1" fillId="0" borderId="5" xfId="1" applyNumberFormat="1" applyBorder="1" applyAlignment="1" applyProtection="1">
      <alignment horizontal="center"/>
      <protection locked="0"/>
    </xf>
    <xf numFmtId="49" fontId="1" fillId="0" borderId="4" xfId="1" applyNumberFormat="1" applyBorder="1" applyAlignment="1" applyProtection="1">
      <alignment horizontal="center"/>
      <protection locked="0"/>
    </xf>
    <xf numFmtId="49" fontId="1" fillId="0" borderId="6" xfId="1" applyNumberFormat="1" applyBorder="1" applyAlignment="1" applyProtection="1">
      <alignment horizontal="center"/>
      <protection locked="0"/>
    </xf>
    <xf numFmtId="49" fontId="10" fillId="0" borderId="5" xfId="1" applyNumberFormat="1" applyFont="1" applyBorder="1" applyAlignment="1" applyProtection="1">
      <alignment horizontal="center" wrapText="1"/>
      <protection locked="0"/>
    </xf>
    <xf numFmtId="49" fontId="10" fillId="0" borderId="4" xfId="1" applyNumberFormat="1" applyFont="1" applyBorder="1" applyAlignment="1" applyProtection="1">
      <alignment horizontal="center" wrapText="1"/>
      <protection locked="0"/>
    </xf>
    <xf numFmtId="49" fontId="10" fillId="0" borderId="6" xfId="1" applyNumberFormat="1" applyFont="1" applyBorder="1" applyAlignment="1" applyProtection="1">
      <alignment horizontal="center" wrapText="1"/>
      <protection locked="0"/>
    </xf>
    <xf numFmtId="49" fontId="9" fillId="0" borderId="11" xfId="1" applyNumberFormat="1" applyFont="1" applyBorder="1" applyAlignment="1" applyProtection="1">
      <alignment horizontal="left" vertical="center" wrapText="1"/>
      <protection locked="0"/>
    </xf>
    <xf numFmtId="49" fontId="9" fillId="0" borderId="2" xfId="1" applyNumberFormat="1" applyFont="1" applyBorder="1" applyAlignment="1" applyProtection="1">
      <alignment horizontal="left" vertical="center" wrapText="1"/>
      <protection locked="0"/>
    </xf>
    <xf numFmtId="49" fontId="9" fillId="0" borderId="12" xfId="1" applyNumberFormat="1" applyFont="1" applyBorder="1" applyAlignment="1" applyProtection="1">
      <alignment horizontal="left" vertical="center" wrapText="1"/>
      <protection locked="0"/>
    </xf>
    <xf numFmtId="49" fontId="9" fillId="0" borderId="7" xfId="1" applyNumberFormat="1" applyFont="1" applyBorder="1" applyAlignment="1" applyProtection="1">
      <alignment horizontal="left" vertical="center" wrapText="1"/>
      <protection locked="0"/>
    </xf>
    <xf numFmtId="49" fontId="9" fillId="0" borderId="13" xfId="1" applyNumberFormat="1" applyFont="1" applyBorder="1" applyAlignment="1" applyProtection="1">
      <alignment horizontal="left" vertical="center" wrapText="1"/>
      <protection locked="0"/>
    </xf>
    <xf numFmtId="49" fontId="9" fillId="0" borderId="1" xfId="1" applyNumberFormat="1" applyFont="1" applyBorder="1" applyAlignment="1" applyProtection="1">
      <alignment horizontal="left" vertical="center" wrapText="1"/>
      <protection locked="0"/>
    </xf>
    <xf numFmtId="49" fontId="9" fillId="0" borderId="11" xfId="1" applyNumberFormat="1" applyFont="1" applyBorder="1" applyAlignment="1" applyProtection="1">
      <alignment horizontal="left" vertical="center" wrapText="1" indent="1"/>
      <protection locked="0"/>
    </xf>
    <xf numFmtId="49" fontId="9" fillId="0" borderId="2" xfId="1" applyNumberFormat="1" applyFont="1" applyBorder="1" applyAlignment="1" applyProtection="1">
      <alignment horizontal="left" vertical="center" wrapText="1" indent="1"/>
      <protection locked="0"/>
    </xf>
    <xf numFmtId="49" fontId="9" fillId="0" borderId="12" xfId="1" applyNumberFormat="1" applyFont="1" applyBorder="1" applyAlignment="1" applyProtection="1">
      <alignment horizontal="left" vertical="center" wrapText="1" indent="1"/>
      <protection locked="0"/>
    </xf>
    <xf numFmtId="49" fontId="9" fillId="0" borderId="13" xfId="1" applyNumberFormat="1" applyFont="1" applyBorder="1" applyAlignment="1" applyProtection="1">
      <alignment horizontal="left" vertical="center" wrapText="1" indent="1"/>
      <protection locked="0"/>
    </xf>
    <xf numFmtId="1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1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5" xfId="1" applyNumberFormat="1" applyFont="1" applyFill="1" applyBorder="1" applyAlignment="1" applyProtection="1">
      <alignment horizontal="center" vertical="center"/>
      <protection locked="0"/>
    </xf>
    <xf numFmtId="1" fontId="2" fillId="3" borderId="4" xfId="1" applyNumberFormat="1" applyFont="1" applyFill="1" applyBorder="1" applyAlignment="1" applyProtection="1">
      <alignment horizontal="center" vertical="center"/>
      <protection locked="0"/>
    </xf>
    <xf numFmtId="1" fontId="2" fillId="3" borderId="6" xfId="1" applyNumberFormat="1" applyFont="1" applyFill="1" applyBorder="1" applyAlignment="1" applyProtection="1">
      <alignment horizontal="center" vertical="center"/>
      <protection locked="0"/>
    </xf>
    <xf numFmtId="1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11" fillId="0" borderId="1" xfId="1" applyNumberFormat="1" applyFont="1" applyBorder="1" applyAlignment="1" applyProtection="1">
      <alignment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49" fontId="12" fillId="0" borderId="7" xfId="1" applyNumberFormat="1" applyFont="1" applyBorder="1" applyAlignment="1" applyProtection="1">
      <alignment horizontal="center" vertical="center" wrapText="1"/>
      <protection locked="0"/>
    </xf>
    <xf numFmtId="49" fontId="12" fillId="0" borderId="1" xfId="1" applyNumberFormat="1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 applyProtection="1">
      <alignment horizontal="center" vertical="center" wrapText="1"/>
      <protection locked="0"/>
    </xf>
    <xf numFmtId="49" fontId="9" fillId="0" borderId="7" xfId="1" applyNumberFormat="1" applyFont="1" applyBorder="1" applyAlignment="1" applyProtection="1">
      <alignment horizontal="center" vertical="center" wrapText="1"/>
      <protection locked="0"/>
    </xf>
    <xf numFmtId="49" fontId="9" fillId="0" borderId="13" xfId="1" applyNumberFormat="1" applyFont="1" applyBorder="1" applyAlignment="1" applyProtection="1">
      <alignment horizontal="center" vertical="center" wrapText="1"/>
      <protection locked="0"/>
    </xf>
    <xf numFmtId="0" fontId="10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Border="1" applyAlignment="1" applyProtection="1">
      <alignment horizontal="center" wrapText="1"/>
      <protection locked="0"/>
    </xf>
    <xf numFmtId="49" fontId="9" fillId="0" borderId="4" xfId="1" applyNumberFormat="1" applyFont="1" applyBorder="1" applyAlignment="1" applyProtection="1">
      <alignment horizontal="center" wrapText="1"/>
      <protection locked="0"/>
    </xf>
    <xf numFmtId="49" fontId="9" fillId="0" borderId="6" xfId="1" applyNumberFormat="1" applyFont="1" applyBorder="1" applyAlignment="1" applyProtection="1">
      <alignment horizontal="center" wrapText="1"/>
      <protection locked="0"/>
    </xf>
    <xf numFmtId="0" fontId="2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4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Border="1" applyAlignment="1" applyProtection="1">
      <alignment horizontal="center" wrapText="1"/>
      <protection locked="0"/>
    </xf>
    <xf numFmtId="49" fontId="2" fillId="0" borderId="5" xfId="1" applyNumberFormat="1" applyFont="1" applyBorder="1" applyAlignment="1" applyProtection="1">
      <alignment horizontal="center"/>
      <protection locked="0"/>
    </xf>
    <xf numFmtId="49" fontId="2" fillId="0" borderId="4" xfId="1" applyNumberFormat="1" applyFont="1" applyBorder="1" applyAlignment="1" applyProtection="1">
      <alignment horizontal="center"/>
      <protection locked="0"/>
    </xf>
    <xf numFmtId="49" fontId="2" fillId="0" borderId="6" xfId="1" applyNumberFormat="1" applyFont="1" applyBorder="1" applyAlignment="1" applyProtection="1">
      <alignment horizontal="center"/>
      <protection locked="0"/>
    </xf>
    <xf numFmtId="0" fontId="10" fillId="3" borderId="4" xfId="1" applyFont="1" applyFill="1" applyBorder="1" applyAlignment="1" applyProtection="1">
      <alignment horizontal="center" vertical="center" wrapText="1"/>
      <protection locked="0"/>
    </xf>
    <xf numFmtId="49" fontId="9" fillId="0" borderId="5" xfId="1" applyNumberFormat="1" applyFont="1" applyBorder="1" applyAlignment="1" applyProtection="1">
      <alignment horizontal="center" vertical="center" wrapText="1"/>
      <protection locked="0"/>
    </xf>
    <xf numFmtId="49" fontId="9" fillId="0" borderId="4" xfId="1" applyNumberFormat="1" applyFont="1" applyBorder="1" applyAlignment="1" applyProtection="1">
      <alignment horizontal="center" vertical="center" wrapText="1"/>
      <protection locked="0"/>
    </xf>
    <xf numFmtId="49" fontId="9" fillId="0" borderId="6" xfId="1" applyNumberFormat="1" applyFont="1" applyBorder="1" applyAlignment="1" applyProtection="1">
      <alignment horizontal="center" vertical="center" wrapText="1"/>
      <protection locked="0"/>
    </xf>
    <xf numFmtId="0" fontId="10" fillId="3" borderId="5" xfId="1" applyFont="1" applyFill="1" applyBorder="1" applyAlignment="1" applyProtection="1">
      <alignment horizontal="center" vertical="center" wrapText="1"/>
      <protection locked="0"/>
    </xf>
    <xf numFmtId="0" fontId="10" fillId="3" borderId="6" xfId="1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vertical="center" wrapText="1"/>
    </xf>
    <xf numFmtId="49" fontId="10" fillId="2" borderId="1" xfId="1" applyNumberFormat="1" applyFont="1" applyFill="1" applyBorder="1" applyAlignment="1" applyProtection="1">
      <alignment horizontal="center" vertical="center" wrapText="1"/>
    </xf>
    <xf numFmtId="0" fontId="9" fillId="3" borderId="4" xfId="1" applyFont="1" applyFill="1" applyBorder="1" applyAlignment="1" applyProtection="1">
      <alignment horizontal="center" vertical="center" wrapText="1"/>
      <protection locked="0"/>
    </xf>
    <xf numFmtId="0" fontId="9" fillId="3" borderId="6" xfId="1" applyFont="1" applyFill="1" applyBorder="1" applyAlignment="1" applyProtection="1">
      <alignment horizontal="center" vertical="center" wrapText="1"/>
      <protection locked="0"/>
    </xf>
    <xf numFmtId="0" fontId="9" fillId="3" borderId="5" xfId="1" applyFont="1" applyFill="1" applyBorder="1" applyAlignment="1" applyProtection="1">
      <alignment horizontal="center" vertical="center" wrapText="1"/>
      <protection locked="0"/>
    </xf>
    <xf numFmtId="0" fontId="9" fillId="0" borderId="13" xfId="1" applyNumberFormat="1" applyFont="1" applyBorder="1" applyAlignment="1" applyProtection="1">
      <alignment horizontal="left" vertical="center" wrapText="1"/>
      <protection locked="0"/>
    </xf>
    <xf numFmtId="0" fontId="9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NumberFormat="1" applyFont="1" applyBorder="1" applyAlignment="1" applyProtection="1">
      <alignment horizontal="left" vertical="center" wrapText="1"/>
      <protection locked="0"/>
    </xf>
    <xf numFmtId="0" fontId="11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1" xfId="1" applyNumberFormat="1" applyFont="1" applyBorder="1" applyAlignment="1" applyProtection="1">
      <alignment horizontal="left" vertical="center" wrapText="1"/>
      <protection locked="0"/>
    </xf>
    <xf numFmtId="0" fontId="9" fillId="0" borderId="2" xfId="1" applyNumberFormat="1" applyFont="1" applyBorder="1" applyAlignment="1" applyProtection="1">
      <alignment horizontal="left" vertical="center" wrapText="1"/>
      <protection locked="0"/>
    </xf>
    <xf numFmtId="0" fontId="9" fillId="0" borderId="12" xfId="1" applyNumberFormat="1" applyFont="1" applyBorder="1" applyAlignment="1" applyProtection="1">
      <alignment horizontal="left" vertical="center" wrapText="1"/>
      <protection locked="0"/>
    </xf>
    <xf numFmtId="0" fontId="9" fillId="0" borderId="5" xfId="1" applyNumberFormat="1" applyFont="1" applyBorder="1" applyAlignment="1" applyProtection="1">
      <alignment horizontal="left" vertical="center" wrapText="1"/>
      <protection locked="0"/>
    </xf>
    <xf numFmtId="0" fontId="9" fillId="0" borderId="4" xfId="1" applyNumberFormat="1" applyFont="1" applyBorder="1" applyAlignment="1" applyProtection="1">
      <alignment horizontal="left" vertical="center" wrapText="1"/>
      <protection locked="0"/>
    </xf>
    <xf numFmtId="0" fontId="9" fillId="0" borderId="6" xfId="1" applyNumberFormat="1" applyFont="1" applyBorder="1" applyAlignment="1" applyProtection="1">
      <alignment horizontal="left" vertical="center" wrapText="1"/>
      <protection locked="0"/>
    </xf>
    <xf numFmtId="0" fontId="9" fillId="0" borderId="5" xfId="1" applyNumberFormat="1" applyFont="1" applyBorder="1" applyAlignment="1" applyProtection="1">
      <alignment horizontal="center" wrapText="1"/>
      <protection locked="0"/>
    </xf>
    <xf numFmtId="0" fontId="9" fillId="0" borderId="4" xfId="1" applyNumberFormat="1" applyFont="1" applyBorder="1" applyAlignment="1" applyProtection="1">
      <alignment horizontal="center" wrapText="1"/>
      <protection locked="0"/>
    </xf>
    <xf numFmtId="0" fontId="9" fillId="0" borderId="6" xfId="1" applyNumberFormat="1" applyFont="1" applyBorder="1" applyAlignment="1" applyProtection="1">
      <alignment horizontal="center" wrapText="1"/>
      <protection locked="0"/>
    </xf>
    <xf numFmtId="0" fontId="9" fillId="0" borderId="11" xfId="1" applyNumberFormat="1" applyFont="1" applyBorder="1" applyAlignment="1" applyProtection="1">
      <alignment horizontal="center" wrapText="1"/>
      <protection locked="0"/>
    </xf>
    <xf numFmtId="0" fontId="9" fillId="0" borderId="2" xfId="1" applyNumberFormat="1" applyFont="1" applyBorder="1" applyAlignment="1" applyProtection="1">
      <alignment horizontal="center" wrapText="1"/>
      <protection locked="0"/>
    </xf>
    <xf numFmtId="0" fontId="9" fillId="0" borderId="12" xfId="1" applyNumberFormat="1" applyFont="1" applyBorder="1" applyAlignment="1" applyProtection="1">
      <alignment horizontal="center" wrapText="1"/>
      <protection locked="0"/>
    </xf>
    <xf numFmtId="0" fontId="2" fillId="3" borderId="11" xfId="1" applyFont="1" applyFill="1" applyBorder="1" applyAlignment="1" applyProtection="1">
      <alignment horizontal="center" vertical="center" wrapText="1"/>
      <protection locked="0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2" fillId="3" borderId="12" xfId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Border="1" applyAlignment="1" applyProtection="1">
      <alignment horizontal="center"/>
      <protection locked="0"/>
    </xf>
    <xf numFmtId="0" fontId="9" fillId="0" borderId="5" xfId="1" applyNumberFormat="1" applyFont="1" applyBorder="1" applyAlignment="1" applyProtection="1">
      <alignment horizontal="center" vertical="center" wrapText="1"/>
      <protection locked="0"/>
    </xf>
    <xf numFmtId="0" fontId="9" fillId="0" borderId="4" xfId="1" applyNumberFormat="1" applyFont="1" applyBorder="1" applyAlignment="1" applyProtection="1">
      <alignment horizontal="center" vertical="center" wrapText="1"/>
      <protection locked="0"/>
    </xf>
    <xf numFmtId="0" fontId="9" fillId="0" borderId="6" xfId="1" applyNumberFormat="1" applyFont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9" fillId="0" borderId="14" xfId="1" applyNumberFormat="1" applyFont="1" applyBorder="1" applyAlignment="1" applyProtection="1">
      <alignment horizontal="left" vertical="center" wrapText="1"/>
      <protection locked="0"/>
    </xf>
    <xf numFmtId="0" fontId="9" fillId="0" borderId="0" xfId="1" applyNumberFormat="1" applyFont="1" applyBorder="1" applyAlignment="1" applyProtection="1">
      <alignment horizontal="left" vertical="center" wrapText="1"/>
      <protection locked="0"/>
    </xf>
    <xf numFmtId="0" fontId="9" fillId="0" borderId="3" xfId="1" applyNumberFormat="1" applyFont="1" applyBorder="1" applyAlignment="1" applyProtection="1">
      <alignment horizontal="left" vertical="center" wrapText="1"/>
      <protection locked="0"/>
    </xf>
    <xf numFmtId="0" fontId="2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1" applyNumberFormat="1" applyFont="1" applyBorder="1" applyAlignment="1" applyProtection="1">
      <alignment horizontal="left" vertical="center" wrapText="1" indent="1"/>
      <protection locked="0"/>
    </xf>
    <xf numFmtId="0" fontId="9" fillId="0" borderId="13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NumberFormat="1" applyFont="1" applyBorder="1" applyAlignment="1" applyProtection="1">
      <alignment horizontal="left" vertical="center" wrapText="1" indent="1"/>
      <protection locked="0"/>
    </xf>
    <xf numFmtId="0" fontId="12" fillId="0" borderId="1" xfId="1" applyNumberFormat="1" applyFont="1" applyBorder="1" applyAlignment="1" applyProtection="1">
      <alignment horizontal="center" vertical="center" wrapText="1"/>
      <protection locked="0"/>
    </xf>
    <xf numFmtId="0" fontId="11" fillId="0" borderId="13" xfId="1" applyFont="1" applyBorder="1" applyAlignment="1" applyProtection="1">
      <alignment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0" fontId="11" fillId="0" borderId="8" xfId="1" applyNumberFormat="1" applyFont="1" applyBorder="1" applyAlignment="1" applyProtection="1">
      <alignment horizontal="left" vertical="center" wrapText="1"/>
      <protection locked="0"/>
    </xf>
    <xf numFmtId="0" fontId="11" fillId="0" borderId="9" xfId="1" applyNumberFormat="1" applyFont="1" applyBorder="1" applyAlignment="1" applyProtection="1">
      <alignment horizontal="left" vertical="center" wrapText="1"/>
      <protection locked="0"/>
    </xf>
    <xf numFmtId="0" fontId="11" fillId="0" borderId="10" xfId="1" applyNumberFormat="1" applyFont="1" applyBorder="1" applyAlignment="1" applyProtection="1">
      <alignment horizontal="left" vertical="center" wrapText="1"/>
      <protection locked="0"/>
    </xf>
    <xf numFmtId="0" fontId="11" fillId="0" borderId="8" xfId="1" applyNumberFormat="1" applyFont="1" applyBorder="1" applyAlignment="1" applyProtection="1">
      <alignment horizontal="center" vertical="center" wrapText="1"/>
      <protection locked="0"/>
    </xf>
    <xf numFmtId="0" fontId="11" fillId="0" borderId="9" xfId="1" applyNumberFormat="1" applyFont="1" applyBorder="1" applyAlignment="1" applyProtection="1">
      <alignment horizontal="center" vertical="center" wrapText="1"/>
      <protection locked="0"/>
    </xf>
    <xf numFmtId="0" fontId="11" fillId="0" borderId="10" xfId="1" applyNumberFormat="1" applyFont="1" applyBorder="1" applyAlignment="1" applyProtection="1">
      <alignment horizontal="center" vertical="center" wrapText="1"/>
      <protection locked="0"/>
    </xf>
    <xf numFmtId="0" fontId="2" fillId="3" borderId="8" xfId="1" applyNumberFormat="1" applyFont="1" applyFill="1" applyBorder="1" applyAlignment="1" applyProtection="1">
      <alignment horizontal="center" vertical="center"/>
      <protection locked="0"/>
    </xf>
    <xf numFmtId="0" fontId="2" fillId="3" borderId="9" xfId="1" applyNumberFormat="1" applyFont="1" applyFill="1" applyBorder="1" applyAlignment="1" applyProtection="1">
      <alignment horizontal="center" vertical="center"/>
      <protection locked="0"/>
    </xf>
    <xf numFmtId="0" fontId="2" fillId="3" borderId="10" xfId="1" applyNumberFormat="1" applyFont="1" applyFill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wrapText="1"/>
      <protection locked="0"/>
    </xf>
    <xf numFmtId="0" fontId="9" fillId="0" borderId="0" xfId="1" applyNumberFormat="1" applyFont="1" applyAlignment="1" applyProtection="1">
      <alignment horizontal="justify" vertical="center"/>
      <protection locked="0"/>
    </xf>
    <xf numFmtId="49" fontId="2" fillId="0" borderId="2" xfId="1" applyNumberFormat="1" applyFont="1" applyBorder="1" applyAlignment="1" applyProtection="1">
      <alignment horizontal="center"/>
      <protection locked="0"/>
    </xf>
    <xf numFmtId="49" fontId="2" fillId="3" borderId="5" xfId="1" applyNumberFormat="1" applyFont="1" applyFill="1" applyBorder="1" applyAlignment="1" applyProtection="1">
      <alignment horizontal="center"/>
      <protection locked="0"/>
    </xf>
    <xf numFmtId="49" fontId="2" fillId="3" borderId="4" xfId="1" applyNumberFormat="1" applyFont="1" applyFill="1" applyBorder="1" applyAlignment="1" applyProtection="1">
      <alignment horizontal="center"/>
      <protection locked="0"/>
    </xf>
    <xf numFmtId="49" fontId="2" fillId="3" borderId="6" xfId="1" applyNumberFormat="1" applyFont="1" applyFill="1" applyBorder="1" applyAlignment="1" applyProtection="1">
      <alignment horizontal="center"/>
      <protection locked="0"/>
    </xf>
    <xf numFmtId="0" fontId="9" fillId="0" borderId="0" xfId="1" applyNumberFormat="1" applyFont="1" applyAlignment="1" applyProtection="1">
      <alignment vertical="center"/>
      <protection locked="0"/>
    </xf>
    <xf numFmtId="0" fontId="11" fillId="0" borderId="5" xfId="1" applyNumberFormat="1" applyFont="1" applyBorder="1" applyAlignment="1" applyProtection="1">
      <alignment horizontal="left" vertical="center" wrapText="1"/>
      <protection locked="0"/>
    </xf>
    <xf numFmtId="0" fontId="11" fillId="0" borderId="4" xfId="1" applyNumberFormat="1" applyFont="1" applyBorder="1" applyAlignment="1" applyProtection="1">
      <alignment horizontal="left" vertical="center" wrapText="1"/>
      <protection locked="0"/>
    </xf>
    <xf numFmtId="0" fontId="11" fillId="0" borderId="6" xfId="1" applyNumberFormat="1" applyFont="1" applyBorder="1" applyAlignment="1" applyProtection="1">
      <alignment horizontal="left" vertical="center" wrapText="1"/>
      <protection locked="0"/>
    </xf>
    <xf numFmtId="0" fontId="11" fillId="0" borderId="5" xfId="1" applyNumberFormat="1" applyFont="1" applyBorder="1" applyAlignment="1" applyProtection="1">
      <alignment horizontal="center" vertical="center" wrapText="1"/>
      <protection locked="0"/>
    </xf>
    <xf numFmtId="0" fontId="11" fillId="0" borderId="4" xfId="1" applyNumberFormat="1" applyFont="1" applyBorder="1" applyAlignment="1" applyProtection="1">
      <alignment horizontal="center" vertical="center" wrapText="1"/>
      <protection locked="0"/>
    </xf>
    <xf numFmtId="0" fontId="11" fillId="0" borderId="6" xfId="1" applyNumberFormat="1" applyFont="1" applyBorder="1" applyAlignment="1" applyProtection="1">
      <alignment horizontal="center" vertical="center" wrapText="1"/>
      <protection locked="0"/>
    </xf>
    <xf numFmtId="49" fontId="2" fillId="0" borderId="0" xfId="1" applyNumberFormat="1" applyFont="1" applyBorder="1" applyAlignment="1" applyProtection="1">
      <alignment horizontal="right" vertical="center" wrapText="1"/>
      <protection locked="0"/>
    </xf>
    <xf numFmtId="49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Alignment="1" applyProtection="1">
      <alignment horizontal="center" vertical="center"/>
      <protection locked="0"/>
    </xf>
    <xf numFmtId="0" fontId="1" fillId="2" borderId="1" xfId="1" applyNumberFormat="1" applyFill="1" applyBorder="1" applyAlignment="1" applyProtection="1">
      <alignment horizontal="center" vertical="center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49" fontId="2" fillId="0" borderId="3" xfId="1" applyNumberFormat="1" applyFont="1" applyBorder="1" applyAlignment="1" applyProtection="1">
      <alignment horizontal="center" vertical="center" wrapText="1"/>
      <protection locked="0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25" fillId="0" borderId="9" xfId="1" applyNumberFormat="1" applyFont="1" applyBorder="1" applyAlignment="1" applyProtection="1">
      <alignment horizontal="center" vertical="top"/>
      <protection locked="0"/>
    </xf>
    <xf numFmtId="49" fontId="1" fillId="0" borderId="0" xfId="1" applyNumberFormat="1" applyAlignment="1" applyProtection="1">
      <alignment horizontal="center"/>
      <protection locked="0"/>
    </xf>
    <xf numFmtId="49" fontId="8" fillId="2" borderId="2" xfId="1" applyNumberFormat="1" applyFont="1" applyFill="1" applyBorder="1" applyAlignment="1" applyProtection="1">
      <alignment horizontal="left" vertical="center"/>
      <protection locked="0"/>
    </xf>
    <xf numFmtId="0" fontId="8" fillId="2" borderId="2" xfId="1" applyNumberFormat="1" applyFont="1" applyFill="1" applyBorder="1" applyAlignment="1" applyProtection="1">
      <alignment horizontal="left" vertical="center"/>
      <protection locked="0"/>
    </xf>
    <xf numFmtId="49" fontId="10" fillId="0" borderId="5" xfId="1" applyNumberFormat="1" applyFont="1" applyBorder="1" applyAlignment="1" applyProtection="1">
      <alignment horizontal="left" vertical="center" wrapText="1"/>
      <protection locked="0"/>
    </xf>
    <xf numFmtId="49" fontId="10" fillId="0" borderId="4" xfId="1" applyNumberFormat="1" applyFont="1" applyBorder="1" applyAlignment="1" applyProtection="1">
      <alignment horizontal="left" vertical="center" wrapText="1"/>
      <protection locked="0"/>
    </xf>
    <xf numFmtId="49" fontId="10" fillId="0" borderId="6" xfId="1" applyNumberFormat="1" applyFont="1" applyBorder="1" applyAlignment="1" applyProtection="1">
      <alignment horizontal="left" vertical="center" wrapText="1"/>
      <protection locked="0"/>
    </xf>
    <xf numFmtId="0" fontId="10" fillId="0" borderId="5" xfId="1" applyFont="1" applyBorder="1" applyAlignment="1" applyProtection="1">
      <alignment horizontal="center" vertical="center" wrapText="1"/>
      <protection locked="0"/>
    </xf>
    <xf numFmtId="0" fontId="10" fillId="0" borderId="4" xfId="1" applyFont="1" applyBorder="1" applyAlignment="1" applyProtection="1">
      <alignment horizontal="center" vertical="center" wrapText="1"/>
      <protection locked="0"/>
    </xf>
    <xf numFmtId="0" fontId="10" fillId="0" borderId="6" xfId="1" applyFont="1" applyBorder="1" applyAlignment="1" applyProtection="1">
      <alignment horizontal="center" vertical="center" wrapText="1"/>
      <protection locked="0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 wrapText="1"/>
    </xf>
    <xf numFmtId="0" fontId="1" fillId="2" borderId="5" xfId="1" applyNumberFormat="1" applyFill="1" applyBorder="1" applyAlignment="1" applyProtection="1">
      <alignment horizontal="center" vertical="center"/>
    </xf>
    <xf numFmtId="0" fontId="1" fillId="2" borderId="4" xfId="1" applyNumberFormat="1" applyFill="1" applyBorder="1" applyAlignment="1" applyProtection="1">
      <alignment horizontal="center" vertical="center"/>
    </xf>
    <xf numFmtId="0" fontId="1" fillId="2" borderId="6" xfId="1" applyNumberFormat="1" applyFill="1" applyBorder="1" applyAlignment="1" applyProtection="1">
      <alignment horizontal="center" vertical="center"/>
    </xf>
    <xf numFmtId="0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4" xfId="1" applyNumberFormat="1" applyFill="1" applyBorder="1" applyAlignment="1" applyProtection="1">
      <alignment horizontal="center" vertical="center"/>
      <protection locked="0"/>
    </xf>
    <xf numFmtId="0" fontId="1" fillId="3" borderId="6" xfId="1" applyNumberFormat="1" applyFill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vertical="center" wrapText="1"/>
      <protection locked="0"/>
    </xf>
    <xf numFmtId="0" fontId="1" fillId="3" borderId="1" xfId="1" applyNumberFormat="1" applyFill="1" applyBorder="1" applyAlignment="1" applyProtection="1">
      <alignment horizontal="center" vertical="center"/>
      <protection locked="0"/>
    </xf>
    <xf numFmtId="49" fontId="10" fillId="0" borderId="7" xfId="1" applyNumberFormat="1" applyFont="1" applyBorder="1" applyAlignment="1" applyProtection="1">
      <alignment vertical="center" wrapText="1"/>
      <protection locked="0"/>
    </xf>
    <xf numFmtId="49" fontId="13" fillId="0" borderId="8" xfId="1" applyNumberFormat="1" applyFont="1" applyBorder="1" applyAlignment="1" applyProtection="1">
      <alignment vertical="center" wrapText="1"/>
      <protection locked="0"/>
    </xf>
    <xf numFmtId="49" fontId="13" fillId="0" borderId="9" xfId="1" applyNumberFormat="1" applyFont="1" applyBorder="1" applyAlignment="1" applyProtection="1">
      <alignment vertical="center" wrapText="1"/>
      <protection locked="0"/>
    </xf>
    <xf numFmtId="0" fontId="10" fillId="0" borderId="1" xfId="1" applyFont="1" applyBorder="1" applyAlignment="1" applyProtection="1">
      <alignment horizontal="center" wrapText="1"/>
      <protection locked="0"/>
    </xf>
    <xf numFmtId="0" fontId="1" fillId="2" borderId="8" xfId="1" applyNumberFormat="1" applyFill="1" applyBorder="1" applyAlignment="1" applyProtection="1">
      <alignment horizontal="center" vertical="center"/>
    </xf>
    <xf numFmtId="0" fontId="1" fillId="2" borderId="9" xfId="1" applyNumberFormat="1" applyFill="1" applyBorder="1" applyAlignment="1" applyProtection="1">
      <alignment horizontal="center" vertical="center"/>
    </xf>
    <xf numFmtId="0" fontId="1" fillId="2" borderId="10" xfId="1" applyNumberFormat="1" applyFill="1" applyBorder="1" applyAlignment="1" applyProtection="1">
      <alignment horizontal="center" vertical="center"/>
    </xf>
    <xf numFmtId="0" fontId="1" fillId="2" borderId="11" xfId="1" applyNumberFormat="1" applyFill="1" applyBorder="1" applyAlignment="1" applyProtection="1">
      <alignment horizontal="center" vertical="center"/>
    </xf>
    <xf numFmtId="0" fontId="1" fillId="2" borderId="2" xfId="1" applyNumberFormat="1" applyFill="1" applyBorder="1" applyAlignment="1" applyProtection="1">
      <alignment horizontal="center" vertical="center"/>
    </xf>
    <xf numFmtId="0" fontId="1" fillId="2" borderId="12" xfId="1" applyNumberFormat="1" applyFill="1" applyBorder="1" applyAlignment="1" applyProtection="1">
      <alignment horizontal="center" vertical="center"/>
    </xf>
    <xf numFmtId="49" fontId="10" fillId="0" borderId="11" xfId="1" applyNumberFormat="1" applyFont="1" applyBorder="1" applyAlignment="1" applyProtection="1">
      <alignment horizontal="left" vertical="center" wrapText="1" indent="1"/>
      <protection locked="0"/>
    </xf>
    <xf numFmtId="49" fontId="10" fillId="0" borderId="2" xfId="1" applyNumberFormat="1" applyFont="1" applyBorder="1" applyAlignment="1" applyProtection="1">
      <alignment horizontal="left" vertical="center" wrapText="1" indent="1"/>
      <protection locked="0"/>
    </xf>
    <xf numFmtId="0" fontId="10" fillId="0" borderId="7" xfId="1" applyFont="1" applyBorder="1" applyAlignment="1" applyProtection="1">
      <alignment horizontal="center" wrapText="1"/>
      <protection locked="0"/>
    </xf>
    <xf numFmtId="0" fontId="10" fillId="0" borderId="13" xfId="1" applyFont="1" applyBorder="1" applyAlignment="1" applyProtection="1">
      <alignment horizontal="center" wrapText="1"/>
      <protection locked="0"/>
    </xf>
    <xf numFmtId="49" fontId="10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1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1" applyFont="1" applyFill="1" applyBorder="1" applyAlignment="1" applyProtection="1">
      <alignment horizontal="center" vertical="center" wrapText="1"/>
      <protection locked="0"/>
    </xf>
    <xf numFmtId="0" fontId="10" fillId="3" borderId="12" xfId="1" applyFont="1" applyFill="1" applyBorder="1" applyAlignment="1" applyProtection="1">
      <alignment horizontal="center" vertical="center" wrapText="1"/>
      <protection locked="0"/>
    </xf>
    <xf numFmtId="0" fontId="10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12" xfId="1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1" applyNumberFormat="1" applyFont="1" applyBorder="1" applyAlignment="1" applyProtection="1">
      <alignment horizontal="left" vertical="center" wrapText="1" indent="1"/>
      <protection locked="0"/>
    </xf>
    <xf numFmtId="0" fontId="10" fillId="0" borderId="13" xfId="1" applyFont="1" applyBorder="1" applyAlignment="1" applyProtection="1">
      <alignment horizontal="center" vertical="center" wrapText="1"/>
      <protection locked="0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9" xfId="1" applyNumberFormat="1" applyFont="1" applyFill="1" applyBorder="1" applyAlignment="1" applyProtection="1">
      <alignment horizontal="center" vertical="center" wrapText="1"/>
    </xf>
    <xf numFmtId="49" fontId="10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9" xfId="1" applyFont="1" applyFill="1" applyBorder="1" applyAlignment="1" applyProtection="1">
      <alignment horizontal="center" vertical="center" wrapText="1"/>
      <protection locked="0"/>
    </xf>
    <xf numFmtId="0" fontId="10" fillId="3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5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1" applyNumberFormat="1" applyFont="1" applyBorder="1" applyAlignment="1" applyProtection="1">
      <alignment vertical="center" wrapText="1"/>
      <protection locked="0"/>
    </xf>
    <xf numFmtId="0" fontId="10" fillId="0" borderId="8" xfId="1" applyFont="1" applyBorder="1" applyAlignment="1" applyProtection="1">
      <alignment horizontal="center" wrapText="1"/>
      <protection locked="0"/>
    </xf>
    <xf numFmtId="0" fontId="10" fillId="0" borderId="9" xfId="1" applyFont="1" applyBorder="1" applyAlignment="1" applyProtection="1">
      <alignment horizontal="center" wrapText="1"/>
      <protection locked="0"/>
    </xf>
    <xf numFmtId="0" fontId="10" fillId="0" borderId="10" xfId="1" applyFont="1" applyBorder="1" applyAlignment="1" applyProtection="1">
      <alignment horizontal="center" wrapText="1"/>
      <protection locked="0"/>
    </xf>
    <xf numFmtId="0" fontId="10" fillId="0" borderId="11" xfId="1" applyFont="1" applyBorder="1" applyAlignment="1" applyProtection="1">
      <alignment horizontal="center" wrapText="1"/>
      <protection locked="0"/>
    </xf>
    <xf numFmtId="0" fontId="10" fillId="0" borderId="2" xfId="1" applyFont="1" applyBorder="1" applyAlignment="1" applyProtection="1">
      <alignment horizontal="center" wrapText="1"/>
      <protection locked="0"/>
    </xf>
    <xf numFmtId="0" fontId="10" fillId="0" borderId="12" xfId="1" applyFont="1" applyBorder="1" applyAlignment="1" applyProtection="1">
      <alignment horizont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49" fontId="10" fillId="0" borderId="12" xfId="1" applyNumberFormat="1" applyFont="1" applyBorder="1" applyAlignment="1" applyProtection="1">
      <alignment horizontal="left" vertical="center" wrapText="1" indent="1"/>
      <protection locked="0"/>
    </xf>
    <xf numFmtId="0" fontId="10" fillId="2" borderId="4" xfId="1" applyFont="1" applyFill="1" applyBorder="1" applyAlignment="1" applyProtection="1">
      <alignment horizontal="center" vertical="center" wrapText="1"/>
    </xf>
    <xf numFmtId="0" fontId="10" fillId="2" borderId="4" xfId="1" applyNumberFormat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10" fillId="0" borderId="5" xfId="1" applyNumberFormat="1" applyFont="1" applyBorder="1" applyAlignment="1" applyProtection="1">
      <alignment horizontal="left" vertical="center" wrapText="1"/>
      <protection locked="0"/>
    </xf>
    <xf numFmtId="0" fontId="10" fillId="0" borderId="4" xfId="1" applyNumberFormat="1" applyFont="1" applyBorder="1" applyAlignment="1" applyProtection="1">
      <alignment horizontal="left" vertical="center" wrapText="1"/>
      <protection locked="0"/>
    </xf>
    <xf numFmtId="0" fontId="10" fillId="0" borderId="6" xfId="1" applyNumberFormat="1" applyFont="1" applyBorder="1" applyAlignment="1" applyProtection="1">
      <alignment horizontal="left" vertical="center" wrapText="1"/>
      <protection locked="0"/>
    </xf>
    <xf numFmtId="0" fontId="10" fillId="0" borderId="5" xfId="1" applyNumberFormat="1" applyFont="1" applyBorder="1" applyAlignment="1" applyProtection="1">
      <alignment horizontal="center" vertical="center" wrapText="1"/>
      <protection locked="0"/>
    </xf>
    <xf numFmtId="0" fontId="10" fillId="0" borderId="4" xfId="1" applyNumberFormat="1" applyFont="1" applyBorder="1" applyAlignment="1" applyProtection="1">
      <alignment horizontal="center" vertical="center" wrapText="1"/>
      <protection locked="0"/>
    </xf>
    <xf numFmtId="0" fontId="10" fillId="0" borderId="6" xfId="1" applyNumberFormat="1" applyFont="1" applyBorder="1" applyAlignment="1" applyProtection="1">
      <alignment horizontal="center" vertical="center" wrapText="1"/>
      <protection locked="0"/>
    </xf>
    <xf numFmtId="0" fontId="10" fillId="2" borderId="8" xfId="1" applyFont="1" applyFill="1" applyBorder="1" applyAlignment="1" applyProtection="1">
      <alignment horizontal="center" vertical="center" wrapText="1"/>
    </xf>
    <xf numFmtId="0" fontId="10" fillId="2" borderId="10" xfId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 wrapText="1"/>
    </xf>
    <xf numFmtId="0" fontId="10" fillId="2" borderId="2" xfId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center" vertical="center" wrapText="1"/>
    </xf>
    <xf numFmtId="49" fontId="10" fillId="0" borderId="7" xfId="1" applyNumberFormat="1" applyFont="1" applyBorder="1" applyAlignment="1" applyProtection="1">
      <alignment horizontal="justify" vertical="center" wrapText="1"/>
      <protection locked="0"/>
    </xf>
    <xf numFmtId="0" fontId="2" fillId="0" borderId="8" xfId="1" applyFont="1" applyBorder="1" applyAlignment="1" applyProtection="1">
      <alignment horizontal="center" wrapText="1"/>
      <protection locked="0"/>
    </xf>
    <xf numFmtId="0" fontId="2" fillId="0" borderId="9" xfId="1" applyFont="1" applyBorder="1" applyAlignment="1" applyProtection="1">
      <alignment horizontal="center" wrapText="1"/>
      <protection locked="0"/>
    </xf>
    <xf numFmtId="0" fontId="2" fillId="0" borderId="10" xfId="1" applyFont="1" applyBorder="1" applyAlignment="1" applyProtection="1">
      <alignment horizontal="center" wrapText="1"/>
      <protection locked="0"/>
    </xf>
    <xf numFmtId="0" fontId="2" fillId="0" borderId="11" xfId="1" applyFont="1" applyBorder="1" applyAlignment="1" applyProtection="1">
      <alignment horizontal="center" wrapText="1"/>
      <protection locked="0"/>
    </xf>
    <xf numFmtId="0" fontId="2" fillId="0" borderId="2" xfId="1" applyFont="1" applyBorder="1" applyAlignment="1" applyProtection="1">
      <alignment horizontal="center" wrapText="1"/>
      <protection locked="0"/>
    </xf>
    <xf numFmtId="0" fontId="2" fillId="0" borderId="12" xfId="1" applyFont="1" applyBorder="1" applyAlignment="1" applyProtection="1">
      <alignment horizontal="center" wrapText="1"/>
      <protection locked="0"/>
    </xf>
    <xf numFmtId="0" fontId="2" fillId="0" borderId="7" xfId="1" applyFont="1" applyBorder="1" applyAlignment="1" applyProtection="1">
      <alignment horizontal="center" wrapText="1"/>
      <protection locked="0"/>
    </xf>
    <xf numFmtId="0" fontId="2" fillId="0" borderId="13" xfId="1" applyFont="1" applyBorder="1" applyAlignment="1" applyProtection="1">
      <alignment horizontal="center" wrapText="1"/>
      <protection locked="0"/>
    </xf>
    <xf numFmtId="49" fontId="2" fillId="0" borderId="1" xfId="1" applyNumberFormat="1" applyFont="1" applyBorder="1" applyAlignment="1" applyProtection="1">
      <alignment vertical="center" wrapText="1"/>
      <protection locked="0"/>
    </xf>
    <xf numFmtId="49" fontId="15" fillId="0" borderId="1" xfId="1" applyNumberFormat="1" applyFont="1" applyBorder="1" applyAlignment="1" applyProtection="1">
      <alignment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vertical="center" wrapText="1"/>
      <protection locked="0"/>
    </xf>
    <xf numFmtId="49" fontId="1" fillId="2" borderId="21" xfId="1" applyNumberFormat="1" applyFill="1" applyBorder="1" applyAlignment="1" applyProtection="1">
      <alignment horizontal="center"/>
    </xf>
    <xf numFmtId="49" fontId="1" fillId="2" borderId="16" xfId="1" applyNumberFormat="1" applyFill="1" applyBorder="1" applyAlignment="1" applyProtection="1">
      <alignment horizontal="center"/>
    </xf>
    <xf numFmtId="49" fontId="1" fillId="2" borderId="17" xfId="1" applyNumberFormat="1" applyFill="1" applyBorder="1" applyAlignment="1" applyProtection="1">
      <alignment horizontal="center"/>
    </xf>
    <xf numFmtId="0" fontId="32" fillId="2" borderId="16" xfId="1" applyNumberFormat="1" applyFont="1" applyFill="1" applyBorder="1" applyAlignment="1" applyProtection="1">
      <alignment horizontal="left"/>
    </xf>
    <xf numFmtId="0" fontId="32" fillId="2" borderId="17" xfId="1" applyNumberFormat="1" applyFont="1" applyFill="1" applyBorder="1" applyAlignment="1" applyProtection="1">
      <alignment horizontal="left"/>
    </xf>
    <xf numFmtId="0" fontId="32" fillId="2" borderId="18" xfId="1" applyNumberFormat="1" applyFont="1" applyFill="1" applyBorder="1" applyAlignment="1" applyProtection="1">
      <alignment horizontal="left"/>
    </xf>
    <xf numFmtId="0" fontId="32" fillId="2" borderId="19" xfId="1" applyNumberFormat="1" applyFont="1" applyFill="1" applyBorder="1" applyAlignment="1" applyProtection="1">
      <alignment horizontal="left"/>
    </xf>
    <xf numFmtId="49" fontId="10" fillId="0" borderId="0" xfId="1" applyNumberFormat="1" applyFont="1" applyAlignment="1" applyProtection="1">
      <alignment horizontal="justify" vertical="center"/>
      <protection locked="0"/>
    </xf>
    <xf numFmtId="49" fontId="10" fillId="0" borderId="0" xfId="1" applyNumberFormat="1" applyFont="1" applyProtection="1">
      <protection locked="0"/>
    </xf>
    <xf numFmtId="49" fontId="10" fillId="0" borderId="2" xfId="1" applyNumberFormat="1" applyFont="1" applyBorder="1" applyAlignment="1" applyProtection="1">
      <alignment horizontal="justify" vertical="center"/>
      <protection locked="0"/>
    </xf>
    <xf numFmtId="49" fontId="10" fillId="2" borderId="5" xfId="1" applyNumberFormat="1" applyFont="1" applyFill="1" applyBorder="1" applyAlignment="1" applyProtection="1">
      <alignment horizontal="justify" vertical="center"/>
      <protection locked="0"/>
    </xf>
    <xf numFmtId="0" fontId="10" fillId="2" borderId="4" xfId="1" applyNumberFormat="1" applyFont="1" applyFill="1" applyBorder="1" applyAlignment="1" applyProtection="1">
      <alignment horizontal="justify" vertical="center"/>
      <protection locked="0"/>
    </xf>
    <xf numFmtId="0" fontId="10" fillId="2" borderId="6" xfId="1" applyNumberFormat="1" applyFont="1" applyFill="1" applyBorder="1" applyAlignment="1" applyProtection="1">
      <alignment horizontal="justify" vertical="center"/>
      <protection locked="0"/>
    </xf>
    <xf numFmtId="49" fontId="10" fillId="0" borderId="2" xfId="1" applyNumberFormat="1" applyFont="1" applyBorder="1" applyProtection="1">
      <protection locked="0"/>
    </xf>
    <xf numFmtId="49" fontId="10" fillId="2" borderId="5" xfId="1" applyNumberFormat="1" applyFont="1" applyFill="1" applyBorder="1" applyProtection="1">
      <protection locked="0"/>
    </xf>
    <xf numFmtId="0" fontId="10" fillId="2" borderId="4" xfId="1" applyNumberFormat="1" applyFont="1" applyFill="1" applyBorder="1" applyProtection="1">
      <protection locked="0"/>
    </xf>
    <xf numFmtId="0" fontId="10" fillId="2" borderId="6" xfId="1" applyNumberFormat="1" applyFont="1" applyFill="1" applyBorder="1" applyProtection="1">
      <protection locked="0"/>
    </xf>
    <xf numFmtId="49" fontId="10" fillId="0" borderId="2" xfId="1" applyNumberFormat="1" applyFont="1" applyBorder="1" applyAlignment="1" applyProtection="1">
      <alignment vertical="center"/>
      <protection locked="0"/>
    </xf>
    <xf numFmtId="49" fontId="10" fillId="0" borderId="12" xfId="1" applyNumberFormat="1" applyFont="1" applyBorder="1" applyAlignment="1" applyProtection="1">
      <alignment vertical="center"/>
      <protection locked="0"/>
    </xf>
    <xf numFmtId="49" fontId="10" fillId="2" borderId="5" xfId="1" applyNumberFormat="1" applyFont="1" applyFill="1" applyBorder="1" applyAlignment="1" applyProtection="1">
      <alignment vertical="center"/>
      <protection locked="0"/>
    </xf>
    <xf numFmtId="0" fontId="10" fillId="2" borderId="4" xfId="1" applyNumberFormat="1" applyFont="1" applyFill="1" applyBorder="1" applyAlignment="1" applyProtection="1">
      <alignment vertical="center"/>
      <protection locked="0"/>
    </xf>
    <xf numFmtId="0" fontId="10" fillId="2" borderId="6" xfId="1" applyNumberFormat="1" applyFont="1" applyFill="1" applyBorder="1" applyAlignment="1" applyProtection="1">
      <alignment vertical="center"/>
      <protection locked="0"/>
    </xf>
    <xf numFmtId="49" fontId="10" fillId="0" borderId="0" xfId="1" applyNumberFormat="1" applyFont="1" applyAlignment="1" applyProtection="1">
      <alignment vertical="center"/>
      <protection locked="0"/>
    </xf>
    <xf numFmtId="49" fontId="1" fillId="2" borderId="1" xfId="1" applyNumberFormat="1" applyFill="1" applyBorder="1" applyAlignment="1" applyProtection="1">
      <alignment horizontal="center"/>
      <protection locked="0"/>
    </xf>
    <xf numFmtId="49" fontId="1" fillId="2" borderId="4" xfId="1" applyNumberFormat="1" applyFill="1" applyBorder="1" applyProtection="1">
      <protection locked="0"/>
    </xf>
    <xf numFmtId="49" fontId="1" fillId="2" borderId="6" xfId="1" applyNumberFormat="1" applyFill="1" applyBorder="1" applyProtection="1">
      <protection locked="0"/>
    </xf>
    <xf numFmtId="49" fontId="10" fillId="0" borderId="7" xfId="1" applyNumberFormat="1" applyFont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49" fontId="8" fillId="0" borderId="0" xfId="1" applyNumberFormat="1" applyFont="1" applyAlignment="1" applyProtection="1">
      <alignment horizontal="right" vertical="center"/>
      <protection locked="0"/>
    </xf>
    <xf numFmtId="49" fontId="10" fillId="0" borderId="13" xfId="1" applyNumberFormat="1" applyFont="1" applyBorder="1" applyAlignment="1" applyProtection="1">
      <alignment vertical="center" wrapText="1"/>
      <protection locked="0"/>
    </xf>
    <xf numFmtId="0" fontId="2" fillId="3" borderId="1" xfId="1" applyFont="1" applyFill="1" applyBorder="1" applyAlignment="1" applyProtection="1">
      <alignment horizontal="center" wrapText="1"/>
      <protection locked="0"/>
    </xf>
    <xf numFmtId="0" fontId="10" fillId="3" borderId="1" xfId="1" applyFont="1" applyFill="1" applyBorder="1" applyAlignment="1" applyProtection="1">
      <alignment horizontal="center" wrapText="1"/>
      <protection locked="0"/>
    </xf>
    <xf numFmtId="49" fontId="13" fillId="0" borderId="8" xfId="1" applyNumberFormat="1" applyFont="1" applyBorder="1" applyAlignment="1" applyProtection="1">
      <alignment horizontal="center" vertical="center" wrapText="1"/>
      <protection locked="0"/>
    </xf>
    <xf numFmtId="49" fontId="13" fillId="0" borderId="9" xfId="1" applyNumberFormat="1" applyFont="1" applyBorder="1" applyAlignment="1" applyProtection="1">
      <alignment horizontal="center" vertical="center" wrapText="1"/>
      <protection locked="0"/>
    </xf>
    <xf numFmtId="49" fontId="13" fillId="0" borderId="10" xfId="1" applyNumberFormat="1" applyFont="1" applyBorder="1" applyAlignment="1" applyProtection="1">
      <alignment horizontal="center" vertical="center" wrapText="1"/>
      <protection locked="0"/>
    </xf>
    <xf numFmtId="0" fontId="10" fillId="0" borderId="14" xfId="1" applyFont="1" applyBorder="1" applyAlignment="1" applyProtection="1">
      <alignment horizont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10" fillId="0" borderId="3" xfId="1" applyFont="1" applyBorder="1" applyAlignment="1" applyProtection="1">
      <alignment horizontal="center" wrapText="1"/>
      <protection locked="0"/>
    </xf>
    <xf numFmtId="0" fontId="2" fillId="3" borderId="8" xfId="1" applyFont="1" applyFill="1" applyBorder="1" applyAlignment="1" applyProtection="1">
      <alignment horizontal="center" wrapText="1"/>
      <protection locked="0"/>
    </xf>
    <xf numFmtId="0" fontId="2" fillId="3" borderId="9" xfId="1" applyFont="1" applyFill="1" applyBorder="1" applyAlignment="1" applyProtection="1">
      <alignment horizontal="center" wrapText="1"/>
      <protection locked="0"/>
    </xf>
    <xf numFmtId="0" fontId="2" fillId="3" borderId="10" xfId="1" applyFont="1" applyFill="1" applyBorder="1" applyAlignment="1" applyProtection="1">
      <alignment horizontal="center" wrapText="1"/>
      <protection locked="0"/>
    </xf>
    <xf numFmtId="0" fontId="2" fillId="3" borderId="14" xfId="1" applyFont="1" applyFill="1" applyBorder="1" applyAlignment="1" applyProtection="1">
      <alignment horizontal="center" wrapText="1"/>
      <protection locked="0"/>
    </xf>
    <xf numFmtId="0" fontId="2" fillId="3" borderId="0" xfId="1" applyFont="1" applyFill="1" applyBorder="1" applyAlignment="1" applyProtection="1">
      <alignment horizontal="center" wrapText="1"/>
      <protection locked="0"/>
    </xf>
    <xf numFmtId="0" fontId="2" fillId="3" borderId="3" xfId="1" applyFont="1" applyFill="1" applyBorder="1" applyAlignment="1" applyProtection="1">
      <alignment horizontal="center" wrapText="1"/>
      <protection locked="0"/>
    </xf>
    <xf numFmtId="0" fontId="2" fillId="3" borderId="11" xfId="1" applyFont="1" applyFill="1" applyBorder="1" applyAlignment="1" applyProtection="1">
      <alignment horizontal="center" wrapText="1"/>
      <protection locked="0"/>
    </xf>
    <xf numFmtId="0" fontId="2" fillId="3" borderId="2" xfId="1" applyFont="1" applyFill="1" applyBorder="1" applyAlignment="1" applyProtection="1">
      <alignment horizontal="center" wrapText="1"/>
      <protection locked="0"/>
    </xf>
    <xf numFmtId="0" fontId="2" fillId="3" borderId="12" xfId="1" applyFont="1" applyFill="1" applyBorder="1" applyAlignment="1" applyProtection="1">
      <alignment horizontal="center" wrapText="1"/>
      <protection locked="0"/>
    </xf>
    <xf numFmtId="49" fontId="10" fillId="0" borderId="14" xfId="1" applyNumberFormat="1" applyFont="1" applyBorder="1" applyAlignment="1" applyProtection="1">
      <alignment vertical="center" wrapText="1"/>
      <protection locked="0"/>
    </xf>
    <xf numFmtId="49" fontId="10" fillId="0" borderId="0" xfId="1" applyNumberFormat="1" applyFont="1" applyBorder="1" applyAlignment="1" applyProtection="1">
      <alignment vertical="center" wrapText="1"/>
      <protection locked="0"/>
    </xf>
    <xf numFmtId="49" fontId="10" fillId="0" borderId="3" xfId="1" applyNumberFormat="1" applyFont="1" applyBorder="1" applyAlignment="1" applyProtection="1">
      <alignment vertical="center" wrapText="1"/>
      <protection locked="0"/>
    </xf>
    <xf numFmtId="49" fontId="10" fillId="0" borderId="11" xfId="1" applyNumberFormat="1" applyFont="1" applyBorder="1" applyAlignment="1" applyProtection="1">
      <alignment vertical="center" wrapText="1"/>
      <protection locked="0"/>
    </xf>
    <xf numFmtId="49" fontId="10" fillId="0" borderId="2" xfId="1" applyNumberFormat="1" applyFont="1" applyBorder="1" applyAlignment="1" applyProtection="1">
      <alignment vertical="center" wrapText="1"/>
      <protection locked="0"/>
    </xf>
    <xf numFmtId="49" fontId="10" fillId="0" borderId="12" xfId="1" applyNumberFormat="1" applyFont="1" applyBorder="1" applyAlignment="1" applyProtection="1">
      <alignment vertical="center" wrapText="1"/>
      <protection locked="0"/>
    </xf>
    <xf numFmtId="0" fontId="10" fillId="3" borderId="9" xfId="1" applyFont="1" applyFill="1" applyBorder="1" applyAlignment="1" applyProtection="1">
      <alignment horizontal="center" wrapText="1"/>
      <protection locked="0"/>
    </xf>
    <xf numFmtId="0" fontId="10" fillId="3" borderId="2" xfId="1" applyFont="1" applyFill="1" applyBorder="1" applyAlignment="1" applyProtection="1">
      <alignment horizontal="center" wrapText="1"/>
      <protection locked="0"/>
    </xf>
    <xf numFmtId="0" fontId="10" fillId="3" borderId="10" xfId="1" applyFont="1" applyFill="1" applyBorder="1" applyAlignment="1" applyProtection="1">
      <alignment horizontal="center" wrapText="1"/>
      <protection locked="0"/>
    </xf>
    <xf numFmtId="0" fontId="10" fillId="3" borderId="12" xfId="1" applyFont="1" applyFill="1" applyBorder="1" applyAlignment="1" applyProtection="1">
      <alignment horizontal="center" wrapText="1"/>
      <protection locked="0"/>
    </xf>
    <xf numFmtId="0" fontId="10" fillId="3" borderId="4" xfId="1" applyFont="1" applyFill="1" applyBorder="1" applyAlignment="1" applyProtection="1">
      <alignment horizontal="center" wrapText="1"/>
      <protection locked="0"/>
    </xf>
    <xf numFmtId="49" fontId="10" fillId="0" borderId="8" xfId="1" applyNumberFormat="1" applyFont="1" applyBorder="1" applyAlignment="1" applyProtection="1">
      <alignment vertical="center" wrapText="1"/>
      <protection locked="0"/>
    </xf>
    <xf numFmtId="49" fontId="10" fillId="0" borderId="9" xfId="1" applyNumberFormat="1" applyFont="1" applyBorder="1" applyAlignment="1" applyProtection="1">
      <alignment vertical="center" wrapText="1"/>
      <protection locked="0"/>
    </xf>
    <xf numFmtId="49" fontId="10" fillId="0" borderId="10" xfId="1" applyNumberFormat="1" applyFont="1" applyBorder="1" applyAlignment="1" applyProtection="1">
      <alignment vertical="center" wrapText="1"/>
      <protection locked="0"/>
    </xf>
    <xf numFmtId="0" fontId="10" fillId="3" borderId="8" xfId="1" applyFont="1" applyFill="1" applyBorder="1" applyAlignment="1" applyProtection="1">
      <alignment horizontal="center" wrapText="1"/>
      <protection locked="0"/>
    </xf>
    <xf numFmtId="0" fontId="10" fillId="3" borderId="11" xfId="1" applyFont="1" applyFill="1" applyBorder="1" applyAlignment="1" applyProtection="1">
      <alignment horizontal="center" wrapText="1"/>
      <protection locked="0"/>
    </xf>
    <xf numFmtId="49" fontId="13" fillId="0" borderId="7" xfId="1" applyNumberFormat="1" applyFont="1" applyBorder="1" applyAlignment="1" applyProtection="1">
      <alignment vertical="center" wrapText="1"/>
      <protection locked="0"/>
    </xf>
    <xf numFmtId="0" fontId="13" fillId="0" borderId="1" xfId="1" applyFont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 applyAlignment="1" applyProtection="1">
      <alignment horizontal="center" wrapText="1"/>
    </xf>
    <xf numFmtId="49" fontId="10" fillId="0" borderId="15" xfId="1" applyNumberFormat="1" applyFont="1" applyBorder="1" applyAlignment="1" applyProtection="1">
      <alignment horizontal="left" vertical="center" wrapText="1" indent="1"/>
      <protection locked="0"/>
    </xf>
    <xf numFmtId="49" fontId="13" fillId="0" borderId="1" xfId="1" applyNumberFormat="1" applyFont="1" applyBorder="1" applyAlignment="1" applyProtection="1">
      <alignment vertical="center" wrapText="1"/>
      <protection locked="0"/>
    </xf>
    <xf numFmtId="0" fontId="2" fillId="0" borderId="5" xfId="1" applyFont="1" applyBorder="1" applyAlignment="1" applyProtection="1">
      <alignment horizontal="center" wrapText="1"/>
      <protection locked="0"/>
    </xf>
    <xf numFmtId="0" fontId="2" fillId="0" borderId="4" xfId="1" applyFont="1" applyBorder="1" applyAlignment="1" applyProtection="1">
      <alignment horizontal="center" wrapText="1"/>
      <protection locked="0"/>
    </xf>
    <xf numFmtId="0" fontId="2" fillId="0" borderId="6" xfId="1" applyFont="1" applyBorder="1" applyAlignment="1" applyProtection="1">
      <alignment horizontal="center" wrapText="1"/>
      <protection locked="0"/>
    </xf>
    <xf numFmtId="0" fontId="2" fillId="2" borderId="1" xfId="1" applyFont="1" applyFill="1" applyBorder="1" applyAlignment="1" applyProtection="1">
      <alignment horizontal="center" wrapText="1"/>
    </xf>
    <xf numFmtId="49" fontId="28" fillId="0" borderId="7" xfId="1" applyNumberFormat="1" applyFont="1" applyBorder="1" applyAlignment="1" applyProtection="1">
      <alignment horizontal="center" vertical="center" wrapText="1"/>
      <protection locked="0"/>
    </xf>
    <xf numFmtId="49" fontId="28" fillId="0" borderId="13" xfId="1" applyNumberFormat="1" applyFont="1" applyBorder="1" applyAlignment="1" applyProtection="1">
      <alignment horizontal="center" vertical="center" wrapText="1"/>
      <protection locked="0"/>
    </xf>
    <xf numFmtId="49" fontId="13" fillId="0" borderId="7" xfId="1" applyNumberFormat="1" applyFont="1" applyBorder="1" applyAlignment="1" applyProtection="1">
      <alignment horizontal="center" vertical="center" wrapText="1"/>
      <protection locked="0"/>
    </xf>
    <xf numFmtId="49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34" fillId="0" borderId="0" xfId="2" applyFont="1" applyFill="1" applyAlignment="1" applyProtection="1">
      <alignment horizontal="left" wrapText="1"/>
      <protection locked="0"/>
    </xf>
    <xf numFmtId="49" fontId="25" fillId="0" borderId="0" xfId="1" applyNumberFormat="1" applyFont="1" applyBorder="1" applyAlignment="1" applyProtection="1">
      <alignment horizontal="center" vertical="top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3" borderId="2" xfId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right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49" fontId="26" fillId="0" borderId="1" xfId="1" applyNumberFormat="1" applyFont="1" applyBorder="1" applyAlignment="1" applyProtection="1">
      <alignment horizontal="center" vertical="center" wrapText="1"/>
      <protection locked="0"/>
    </xf>
    <xf numFmtId="49" fontId="28" fillId="0" borderId="1" xfId="1" applyNumberFormat="1" applyFont="1" applyBorder="1" applyAlignment="1" applyProtection="1">
      <alignment horizontal="center" vertical="center" wrapText="1"/>
      <protection locked="0"/>
    </xf>
    <xf numFmtId="49" fontId="26" fillId="0" borderId="7" xfId="1" applyNumberFormat="1" applyFont="1" applyBorder="1" applyAlignment="1" applyProtection="1">
      <alignment horizontal="center" vertical="center" wrapText="1"/>
      <protection locked="0"/>
    </xf>
    <xf numFmtId="49" fontId="2" fillId="0" borderId="5" xfId="1" applyNumberFormat="1" applyFont="1" applyBorder="1" applyAlignment="1" applyProtection="1">
      <alignment horizontal="center" vertical="top" wrapText="1"/>
      <protection locked="0"/>
    </xf>
    <xf numFmtId="49" fontId="2" fillId="0" borderId="4" xfId="1" applyNumberFormat="1" applyFont="1" applyBorder="1" applyAlignment="1" applyProtection="1">
      <alignment horizontal="center" vertical="top" wrapText="1"/>
      <protection locked="0"/>
    </xf>
    <xf numFmtId="49" fontId="2" fillId="0" borderId="6" xfId="1" applyNumberFormat="1" applyFont="1" applyBorder="1" applyAlignment="1" applyProtection="1">
      <alignment horizontal="center" vertical="top" wrapText="1"/>
      <protection locked="0"/>
    </xf>
    <xf numFmtId="49" fontId="1" fillId="2" borderId="5" xfId="1" applyNumberFormat="1" applyFill="1" applyBorder="1" applyAlignment="1" applyProtection="1">
      <alignment horizontal="center"/>
      <protection locked="0"/>
    </xf>
    <xf numFmtId="49" fontId="1" fillId="2" borderId="4" xfId="1" applyNumberFormat="1" applyFill="1" applyBorder="1" applyAlignment="1" applyProtection="1">
      <alignment horizontal="center"/>
      <protection locked="0"/>
    </xf>
    <xf numFmtId="49" fontId="1" fillId="2" borderId="6" xfId="1" applyNumberFormat="1" applyFill="1" applyBorder="1" applyAlignment="1" applyProtection="1">
      <alignment horizontal="center"/>
      <protection locked="0"/>
    </xf>
    <xf numFmtId="0" fontId="26" fillId="0" borderId="5" xfId="1" applyNumberFormat="1" applyFont="1" applyBorder="1" applyAlignment="1" applyProtection="1">
      <alignment horizontal="center" vertical="center" wrapText="1"/>
      <protection locked="0"/>
    </xf>
    <xf numFmtId="0" fontId="26" fillId="0" borderId="4" xfId="1" applyNumberFormat="1" applyFont="1" applyBorder="1" applyAlignment="1" applyProtection="1">
      <alignment horizontal="center" vertical="center" wrapText="1"/>
      <protection locked="0"/>
    </xf>
    <xf numFmtId="0" fontId="26" fillId="0" borderId="6" xfId="1" applyNumberFormat="1" applyFont="1" applyBorder="1" applyAlignment="1" applyProtection="1">
      <alignment horizontal="center" vertical="center" wrapText="1"/>
      <protection locked="0"/>
    </xf>
    <xf numFmtId="0" fontId="28" fillId="0" borderId="5" xfId="1" applyNumberFormat="1" applyFont="1" applyBorder="1" applyAlignment="1" applyProtection="1">
      <alignment horizontal="center" vertical="center" wrapText="1"/>
      <protection locked="0"/>
    </xf>
    <xf numFmtId="0" fontId="28" fillId="0" borderId="4" xfId="1" applyNumberFormat="1" applyFont="1" applyBorder="1" applyAlignment="1" applyProtection="1">
      <alignment horizontal="center" vertical="center" wrapText="1"/>
      <protection locked="0"/>
    </xf>
    <xf numFmtId="0" fontId="28" fillId="0" borderId="6" xfId="1" applyNumberFormat="1" applyFont="1" applyBorder="1" applyAlignment="1" applyProtection="1">
      <alignment horizontal="center" vertical="center" wrapText="1"/>
      <protection locked="0"/>
    </xf>
    <xf numFmtId="49" fontId="29" fillId="0" borderId="8" xfId="1" applyNumberFormat="1" applyFont="1" applyBorder="1" applyAlignment="1" applyProtection="1">
      <alignment vertical="center" wrapText="1"/>
      <protection locked="0"/>
    </xf>
    <xf numFmtId="49" fontId="29" fillId="0" borderId="9" xfId="1" applyNumberFormat="1" applyFont="1" applyBorder="1" applyAlignment="1" applyProtection="1">
      <alignment vertical="center" wrapText="1"/>
      <protection locked="0"/>
    </xf>
    <xf numFmtId="49" fontId="29" fillId="0" borderId="10" xfId="1" applyNumberFormat="1" applyFont="1" applyBorder="1" applyAlignment="1" applyProtection="1">
      <alignment vertical="center" wrapText="1"/>
      <protection locked="0"/>
    </xf>
    <xf numFmtId="49" fontId="29" fillId="0" borderId="9" xfId="1" applyNumberFormat="1" applyFont="1" applyBorder="1" applyAlignment="1" applyProtection="1">
      <alignment horizontal="center" vertical="center" wrapText="1"/>
      <protection locked="0"/>
    </xf>
    <xf numFmtId="49" fontId="29" fillId="0" borderId="10" xfId="1" applyNumberFormat="1" applyFont="1" applyBorder="1" applyAlignment="1" applyProtection="1">
      <alignment horizontal="center" vertical="center" wrapText="1"/>
      <protection locked="0"/>
    </xf>
    <xf numFmtId="49" fontId="29" fillId="0" borderId="2" xfId="1" applyNumberFormat="1" applyFont="1" applyBorder="1" applyAlignment="1" applyProtection="1">
      <alignment horizontal="center" vertical="center" wrapText="1"/>
      <protection locked="0"/>
    </xf>
    <xf numFmtId="49" fontId="29" fillId="0" borderId="12" xfId="1" applyNumberFormat="1" applyFont="1" applyBorder="1" applyAlignment="1" applyProtection="1">
      <alignment horizontal="center" vertical="center" wrapText="1"/>
      <protection locked="0"/>
    </xf>
    <xf numFmtId="0" fontId="28" fillId="3" borderId="8" xfId="1" applyNumberFormat="1" applyFont="1" applyFill="1" applyBorder="1" applyAlignment="1" applyProtection="1">
      <alignment horizontal="center" vertical="center" wrapText="1"/>
      <protection locked="0"/>
    </xf>
    <xf numFmtId="0" fontId="28" fillId="3" borderId="11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9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2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2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8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29" fillId="0" borderId="14" xfId="1" applyNumberFormat="1" applyFont="1" applyBorder="1" applyAlignment="1" applyProtection="1">
      <alignment vertical="center" wrapText="1"/>
      <protection locked="0"/>
    </xf>
    <xf numFmtId="49" fontId="29" fillId="0" borderId="0" xfId="1" applyNumberFormat="1" applyFont="1" applyBorder="1" applyAlignment="1" applyProtection="1">
      <alignment vertical="center" wrapText="1"/>
      <protection locked="0"/>
    </xf>
    <xf numFmtId="49" fontId="29" fillId="0" borderId="3" xfId="1" applyNumberFormat="1" applyFont="1" applyBorder="1" applyAlignment="1" applyProtection="1">
      <alignment vertical="center" wrapText="1"/>
      <protection locked="0"/>
    </xf>
    <xf numFmtId="1" fontId="28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28" fillId="2" borderId="9" xfId="1" applyNumberFormat="1" applyFont="1" applyFill="1" applyBorder="1" applyAlignment="1" applyProtection="1">
      <alignment horizontal="center" vertical="center" wrapText="1"/>
    </xf>
    <xf numFmtId="1" fontId="28" fillId="2" borderId="2" xfId="1" applyNumberFormat="1" applyFont="1" applyFill="1" applyBorder="1" applyAlignment="1" applyProtection="1">
      <alignment horizontal="center" vertical="center" wrapText="1"/>
    </xf>
    <xf numFmtId="49" fontId="29" fillId="0" borderId="7" xfId="1" applyNumberFormat="1" applyFont="1" applyBorder="1" applyAlignment="1" applyProtection="1">
      <alignment horizontal="center" vertical="center" wrapText="1"/>
      <protection locked="0"/>
    </xf>
    <xf numFmtId="49" fontId="29" fillId="0" borderId="13" xfId="1" applyNumberFormat="1" applyFont="1" applyBorder="1" applyAlignment="1" applyProtection="1">
      <alignment horizontal="center" vertical="center" wrapText="1"/>
      <protection locked="0"/>
    </xf>
    <xf numFmtId="49" fontId="28" fillId="0" borderId="9" xfId="1" applyNumberFormat="1" applyFont="1" applyBorder="1" applyAlignment="1" applyProtection="1">
      <alignment horizontal="center" vertical="center" wrapText="1"/>
      <protection locked="0"/>
    </xf>
    <xf numFmtId="49" fontId="28" fillId="0" borderId="10" xfId="1" applyNumberFormat="1" applyFont="1" applyBorder="1" applyAlignment="1" applyProtection="1">
      <alignment horizontal="center" vertical="center" wrapText="1"/>
      <protection locked="0"/>
    </xf>
    <xf numFmtId="49" fontId="28" fillId="0" borderId="2" xfId="1" applyNumberFormat="1" applyFont="1" applyBorder="1" applyAlignment="1" applyProtection="1">
      <alignment horizontal="center" vertical="center" wrapText="1"/>
      <protection locked="0"/>
    </xf>
    <xf numFmtId="49" fontId="28" fillId="0" borderId="12" xfId="1" applyNumberFormat="1" applyFont="1" applyBorder="1" applyAlignment="1" applyProtection="1">
      <alignment horizontal="center" vertical="center" wrapText="1"/>
      <protection locked="0"/>
    </xf>
    <xf numFmtId="49" fontId="28" fillId="3" borderId="8" xfId="1" applyNumberFormat="1" applyFont="1" applyFill="1" applyBorder="1" applyAlignment="1" applyProtection="1">
      <alignment horizontal="center" vertical="center" wrapText="1"/>
      <protection locked="0"/>
    </xf>
    <xf numFmtId="49" fontId="28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11" xfId="1" applyNumberFormat="1" applyFont="1" applyBorder="1" applyAlignment="1" applyProtection="1">
      <alignment vertical="top" wrapText="1"/>
      <protection locked="0"/>
    </xf>
    <xf numFmtId="49" fontId="26" fillId="0" borderId="2" xfId="1" applyNumberFormat="1" applyFont="1" applyBorder="1" applyAlignment="1" applyProtection="1">
      <alignment vertical="top" wrapText="1"/>
      <protection locked="0"/>
    </xf>
    <xf numFmtId="49" fontId="26" fillId="0" borderId="12" xfId="1" applyNumberFormat="1" applyFont="1" applyBorder="1" applyAlignment="1" applyProtection="1">
      <alignment vertical="top" wrapText="1"/>
      <protection locked="0"/>
    </xf>
    <xf numFmtId="1" fontId="28" fillId="2" borderId="4" xfId="1" applyNumberFormat="1" applyFont="1" applyFill="1" applyBorder="1" applyAlignment="1" applyProtection="1">
      <alignment horizontal="center" vertical="center" wrapText="1"/>
    </xf>
    <xf numFmtId="49" fontId="26" fillId="0" borderId="1" xfId="1" applyNumberFormat="1" applyFont="1" applyBorder="1" applyAlignment="1" applyProtection="1">
      <alignment vertical="center" wrapText="1"/>
      <protection locked="0"/>
    </xf>
    <xf numFmtId="1" fontId="28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13" xfId="1" applyNumberFormat="1" applyFont="1" applyBorder="1" applyAlignment="1" applyProtection="1">
      <alignment vertical="center" wrapText="1"/>
      <protection locked="0"/>
    </xf>
    <xf numFmtId="49" fontId="29" fillId="0" borderId="1" xfId="1" applyNumberFormat="1" applyFont="1" applyBorder="1" applyAlignment="1" applyProtection="1">
      <alignment vertical="center" wrapText="1"/>
      <protection locked="0"/>
    </xf>
    <xf numFmtId="49" fontId="29" fillId="0" borderId="1" xfId="1" applyNumberFormat="1" applyFont="1" applyBorder="1" applyAlignment="1" applyProtection="1">
      <alignment horizontal="center" vertical="center" wrapText="1"/>
      <protection locked="0"/>
    </xf>
    <xf numFmtId="49" fontId="30" fillId="0" borderId="7" xfId="1" applyNumberFormat="1" applyFont="1" applyBorder="1" applyAlignment="1" applyProtection="1">
      <alignment vertical="top" wrapText="1"/>
      <protection locked="0"/>
    </xf>
    <xf numFmtId="49" fontId="29" fillId="0" borderId="1" xfId="1" applyNumberFormat="1" applyFont="1" applyBorder="1" applyAlignment="1" applyProtection="1">
      <alignment vertical="top" wrapText="1"/>
      <protection locked="0"/>
    </xf>
    <xf numFmtId="49" fontId="29" fillId="0" borderId="8" xfId="1" applyNumberFormat="1" applyFont="1" applyBorder="1" applyAlignment="1" applyProtection="1">
      <alignment vertical="top" wrapText="1"/>
      <protection locked="0"/>
    </xf>
    <xf numFmtId="49" fontId="29" fillId="0" borderId="9" xfId="1" applyNumberFormat="1" applyFont="1" applyBorder="1" applyAlignment="1" applyProtection="1">
      <alignment vertical="top" wrapText="1"/>
      <protection locked="0"/>
    </xf>
    <xf numFmtId="49" fontId="29" fillId="0" borderId="10" xfId="1" applyNumberFormat="1" applyFont="1" applyBorder="1" applyAlignment="1" applyProtection="1">
      <alignment vertical="top" wrapText="1"/>
      <protection locked="0"/>
    </xf>
    <xf numFmtId="49" fontId="30" fillId="0" borderId="5" xfId="0" applyNumberFormat="1" applyFont="1" applyFill="1" applyBorder="1" applyAlignment="1">
      <alignment horizontal="left" vertical="center" wrapText="1"/>
    </xf>
    <xf numFmtId="49" fontId="30" fillId="0" borderId="4" xfId="0" applyNumberFormat="1" applyFont="1" applyFill="1" applyBorder="1" applyAlignment="1">
      <alignment horizontal="left" vertical="center" wrapText="1"/>
    </xf>
    <xf numFmtId="49" fontId="30" fillId="0" borderId="6" xfId="0" applyNumberFormat="1" applyFont="1" applyFill="1" applyBorder="1" applyAlignment="1">
      <alignment horizontal="left" vertical="center" wrapText="1"/>
    </xf>
    <xf numFmtId="49" fontId="29" fillId="0" borderId="5" xfId="0" applyNumberFormat="1" applyFont="1" applyBorder="1" applyAlignment="1">
      <alignment horizontal="center" vertical="center" wrapText="1"/>
    </xf>
    <xf numFmtId="49" fontId="29" fillId="0" borderId="4" xfId="0" applyNumberFormat="1" applyFont="1" applyBorder="1" applyAlignment="1">
      <alignment horizontal="center" vertical="center" wrapText="1"/>
    </xf>
    <xf numFmtId="49" fontId="29" fillId="0" borderId="6" xfId="0" applyNumberFormat="1" applyFont="1" applyBorder="1" applyAlignment="1">
      <alignment horizontal="center" vertical="center" wrapText="1"/>
    </xf>
    <xf numFmtId="1" fontId="28" fillId="3" borderId="4" xfId="0" applyNumberFormat="1" applyFont="1" applyFill="1" applyBorder="1" applyAlignment="1" applyProtection="1">
      <alignment horizontal="center" vertical="center" wrapText="1"/>
      <protection locked="0"/>
    </xf>
    <xf numFmtId="1" fontId="28" fillId="2" borderId="4" xfId="0" applyNumberFormat="1" applyFont="1" applyFill="1" applyBorder="1" applyAlignment="1" applyProtection="1">
      <alignment horizontal="center" vertical="center" wrapText="1"/>
    </xf>
    <xf numFmtId="49" fontId="26" fillId="0" borderId="8" xfId="1" applyNumberFormat="1" applyFont="1" applyBorder="1" applyAlignment="1" applyProtection="1">
      <alignment vertical="top" wrapText="1"/>
      <protection locked="0"/>
    </xf>
    <xf numFmtId="49" fontId="26" fillId="0" borderId="9" xfId="1" applyNumberFormat="1" applyFont="1" applyBorder="1" applyAlignment="1" applyProtection="1">
      <alignment vertical="top" wrapText="1"/>
      <protection locked="0"/>
    </xf>
    <xf numFmtId="49" fontId="26" fillId="0" borderId="10" xfId="1" applyNumberFormat="1" applyFont="1" applyBorder="1" applyAlignment="1" applyProtection="1">
      <alignment vertical="top" wrapText="1"/>
      <protection locked="0"/>
    </xf>
    <xf numFmtId="49" fontId="26" fillId="0" borderId="8" xfId="1" applyNumberFormat="1" applyFont="1" applyBorder="1" applyAlignment="1" applyProtection="1">
      <alignment horizontal="center" vertical="center" wrapText="1"/>
      <protection locked="0"/>
    </xf>
    <xf numFmtId="49" fontId="26" fillId="0" borderId="9" xfId="1" applyNumberFormat="1" applyFont="1" applyBorder="1" applyAlignment="1" applyProtection="1">
      <alignment horizontal="center" vertical="center" wrapText="1"/>
      <protection locked="0"/>
    </xf>
    <xf numFmtId="49" fontId="26" fillId="0" borderId="10" xfId="1" applyNumberFormat="1" applyFont="1" applyBorder="1" applyAlignment="1" applyProtection="1">
      <alignment horizontal="center" vertical="center" wrapText="1"/>
      <protection locked="0"/>
    </xf>
    <xf numFmtId="49" fontId="26" fillId="0" borderId="11" xfId="1" applyNumberFormat="1" applyFont="1" applyBorder="1" applyAlignment="1" applyProtection="1">
      <alignment horizontal="center" vertical="center" wrapText="1"/>
      <protection locked="0"/>
    </xf>
    <xf numFmtId="49" fontId="26" fillId="0" borderId="2" xfId="1" applyNumberFormat="1" applyFont="1" applyBorder="1" applyAlignment="1" applyProtection="1">
      <alignment horizontal="center" vertical="center" wrapText="1"/>
      <protection locked="0"/>
    </xf>
    <xf numFmtId="49" fontId="26" fillId="0" borderId="12" xfId="1" applyNumberFormat="1" applyFont="1" applyBorder="1" applyAlignment="1" applyProtection="1">
      <alignment horizontal="center" vertical="center" wrapText="1"/>
      <protection locked="0"/>
    </xf>
    <xf numFmtId="1" fontId="28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1" xfId="1" applyNumberFormat="1" applyFont="1" applyBorder="1" applyAlignment="1" applyProtection="1">
      <alignment vertical="top" wrapText="1"/>
      <protection locked="0"/>
    </xf>
    <xf numFmtId="49" fontId="26" fillId="0" borderId="15" xfId="1" applyNumberFormat="1" applyFont="1" applyBorder="1" applyAlignment="1" applyProtection="1">
      <alignment vertical="top" wrapText="1"/>
      <protection locked="0"/>
    </xf>
    <xf numFmtId="1" fontId="2" fillId="3" borderId="4" xfId="1" applyNumberFormat="1" applyFont="1" applyFill="1" applyBorder="1" applyAlignment="1" applyProtection="1">
      <alignment horizontal="center" vertical="center" wrapText="1"/>
      <protection locked="0"/>
    </xf>
    <xf numFmtId="49" fontId="26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4" xfId="1" applyNumberFormat="1" applyFont="1" applyFill="1" applyBorder="1" applyAlignment="1" applyProtection="1">
      <alignment horizontal="center" vertical="center" wrapText="1"/>
    </xf>
    <xf numFmtId="49" fontId="13" fillId="0" borderId="11" xfId="1" applyNumberFormat="1" applyFont="1" applyBorder="1" applyAlignment="1" applyProtection="1">
      <alignment horizontal="center" vertical="center" wrapText="1"/>
      <protection locked="0"/>
    </xf>
    <xf numFmtId="49" fontId="13" fillId="0" borderId="2" xfId="1" applyNumberFormat="1" applyFont="1" applyBorder="1" applyAlignment="1" applyProtection="1">
      <alignment horizontal="center" vertical="center" wrapText="1"/>
      <protection locked="0"/>
    </xf>
    <xf numFmtId="49" fontId="13" fillId="0" borderId="12" xfId="1" applyNumberFormat="1" applyFont="1" applyBorder="1" applyAlignment="1" applyProtection="1">
      <alignment horizontal="center" vertical="center" wrapText="1"/>
      <protection locked="0"/>
    </xf>
    <xf numFmtId="1" fontId="2" fillId="2" borderId="8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9" xfId="1" applyNumberFormat="1" applyFont="1" applyFill="1" applyBorder="1" applyAlignment="1" applyProtection="1">
      <alignment horizontal="center" vertical="center" wrapText="1"/>
    </xf>
    <xf numFmtId="1" fontId="2" fillId="2" borderId="2" xfId="1" applyNumberFormat="1" applyFont="1" applyFill="1" applyBorder="1" applyAlignment="1" applyProtection="1">
      <alignment horizontal="center" vertical="center" wrapText="1"/>
    </xf>
    <xf numFmtId="1" fontId="2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1" xfId="1" applyNumberFormat="1" applyFont="1" applyBorder="1" applyAlignment="1" applyProtection="1">
      <alignment vertical="center" wrapText="1"/>
      <protection locked="0"/>
    </xf>
    <xf numFmtId="49" fontId="13" fillId="0" borderId="2" xfId="1" applyNumberFormat="1" applyFont="1" applyBorder="1" applyAlignment="1" applyProtection="1">
      <alignment vertical="center" wrapText="1"/>
      <protection locked="0"/>
    </xf>
    <xf numFmtId="49" fontId="13" fillId="0" borderId="12" xfId="1" applyNumberFormat="1" applyFont="1" applyBorder="1" applyAlignment="1" applyProtection="1">
      <alignment vertical="center" wrapText="1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2" xfId="1" applyFont="1" applyBorder="1" applyAlignment="1" applyProtection="1">
      <alignment horizontal="center" vertical="center" wrapText="1"/>
      <protection locked="0"/>
    </xf>
    <xf numFmtId="49" fontId="10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Protection="1">
      <protection locked="0"/>
    </xf>
    <xf numFmtId="49" fontId="28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" applyNumberFormat="1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1" fillId="0" borderId="1" xfId="1" applyNumberFormat="1" applyFill="1" applyBorder="1" applyAlignment="1">
      <alignment horizontal="center" vertical="center"/>
    </xf>
    <xf numFmtId="49" fontId="2" fillId="0" borderId="0" xfId="1" applyNumberFormat="1" applyFont="1"/>
    <xf numFmtId="49" fontId="2" fillId="0" borderId="0" xfId="1" applyNumberFormat="1" applyFont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Alignment="1">
      <alignment horizontal="right" vertical="center" wrapText="1"/>
    </xf>
    <xf numFmtId="49" fontId="2" fillId="0" borderId="2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left" vertical="center" wrapText="1"/>
    </xf>
    <xf numFmtId="49" fontId="2" fillId="0" borderId="4" xfId="1" applyNumberFormat="1" applyFont="1" applyFill="1" applyBorder="1" applyAlignment="1">
      <alignment vertical="center" wrapText="1"/>
    </xf>
    <xf numFmtId="49" fontId="2" fillId="0" borderId="0" xfId="1" applyNumberFormat="1" applyFont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8" fillId="0" borderId="0" xfId="1" applyNumberFormat="1" applyFont="1" applyFill="1" applyAlignment="1">
      <alignment horizontal="center"/>
    </xf>
    <xf numFmtId="49" fontId="8" fillId="0" borderId="0" xfId="1" applyNumberFormat="1" applyFont="1" applyFill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0" xfId="1" applyNumberFormat="1" applyFont="1" applyFill="1" applyAlignment="1">
      <alignment vertical="center"/>
    </xf>
    <xf numFmtId="49" fontId="8" fillId="0" borderId="2" xfId="1" applyNumberFormat="1" applyFont="1" applyFill="1" applyBorder="1" applyAlignment="1">
      <alignment vertical="center"/>
    </xf>
    <xf numFmtId="49" fontId="8" fillId="0" borderId="0" xfId="1" applyNumberFormat="1" applyFont="1" applyFill="1" applyAlignment="1">
      <alignment horizontal="left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49" fontId="11" fillId="0" borderId="8" xfId="1" applyNumberFormat="1" applyFont="1" applyBorder="1" applyAlignment="1">
      <alignment horizontal="center" vertical="center" wrapText="1"/>
    </xf>
    <xf numFmtId="49" fontId="11" fillId="0" borderId="9" xfId="1" applyNumberFormat="1" applyFont="1" applyBorder="1" applyAlignment="1">
      <alignment horizontal="center" vertical="center" wrapText="1"/>
    </xf>
    <xf numFmtId="49" fontId="11" fillId="0" borderId="10" xfId="1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wrapText="1"/>
    </xf>
    <xf numFmtId="49" fontId="10" fillId="0" borderId="10" xfId="1" applyNumberFormat="1" applyFont="1" applyBorder="1" applyAlignment="1">
      <alignment horizontal="center" wrapText="1"/>
    </xf>
    <xf numFmtId="49" fontId="10" fillId="0" borderId="2" xfId="1" applyNumberFormat="1" applyFont="1" applyBorder="1" applyAlignment="1">
      <alignment horizontal="center" wrapText="1"/>
    </xf>
    <xf numFmtId="49" fontId="10" fillId="0" borderId="12" xfId="1" applyNumberFormat="1" applyFont="1" applyBorder="1" applyAlignment="1">
      <alignment horizontal="center" wrapText="1"/>
    </xf>
    <xf numFmtId="49" fontId="9" fillId="0" borderId="11" xfId="1" applyNumberFormat="1" applyFont="1" applyBorder="1" applyAlignment="1">
      <alignment vertical="center" wrapText="1"/>
    </xf>
    <xf numFmtId="49" fontId="9" fillId="0" borderId="2" xfId="1" applyNumberFormat="1" applyFont="1" applyBorder="1" applyAlignment="1">
      <alignment vertical="center" wrapText="1"/>
    </xf>
    <xf numFmtId="49" fontId="9" fillId="0" borderId="12" xfId="1" applyNumberFormat="1" applyFont="1" applyBorder="1" applyAlignment="1">
      <alignment vertical="center" wrapText="1"/>
    </xf>
    <xf numFmtId="0" fontId="12" fillId="0" borderId="11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horizontal="center" vertical="center" wrapText="1"/>
    </xf>
    <xf numFmtId="0" fontId="12" fillId="0" borderId="12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center" wrapText="1"/>
    </xf>
    <xf numFmtId="49" fontId="10" fillId="0" borderId="13" xfId="1" applyNumberFormat="1" applyFont="1" applyBorder="1" applyAlignment="1">
      <alignment horizontal="center" wrapText="1"/>
    </xf>
    <xf numFmtId="49" fontId="12" fillId="0" borderId="1" xfId="1" applyNumberFormat="1" applyFont="1" applyBorder="1" applyAlignment="1">
      <alignment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left" wrapText="1"/>
    </xf>
    <xf numFmtId="49" fontId="9" fillId="0" borderId="4" xfId="1" applyNumberFormat="1" applyFont="1" applyBorder="1" applyAlignment="1">
      <alignment horizontal="left" wrapText="1"/>
    </xf>
    <xf numFmtId="49" fontId="9" fillId="0" borderId="6" xfId="1" applyNumberFormat="1" applyFont="1" applyBorder="1" applyAlignment="1">
      <alignment horizontal="left" wrapText="1"/>
    </xf>
    <xf numFmtId="49" fontId="2" fillId="0" borderId="11" xfId="1" applyNumberFormat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 wrapText="1"/>
    </xf>
    <xf numFmtId="49" fontId="2" fillId="0" borderId="12" xfId="1" applyNumberFormat="1" applyFont="1" applyBorder="1" applyAlignment="1">
      <alignment horizontal="center" wrapText="1"/>
    </xf>
    <xf numFmtId="49" fontId="12" fillId="0" borderId="13" xfId="1" applyNumberFormat="1" applyFont="1" applyBorder="1" applyAlignment="1">
      <alignment horizontal="left" vertical="center" wrapText="1" indent="1"/>
    </xf>
    <xf numFmtId="49" fontId="2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left" vertical="center" wrapText="1" indent="1"/>
    </xf>
    <xf numFmtId="49" fontId="9" fillId="0" borderId="1" xfId="1" applyNumberFormat="1" applyFont="1" applyBorder="1" applyAlignment="1">
      <alignment vertical="center" wrapText="1"/>
    </xf>
    <xf numFmtId="49" fontId="9" fillId="0" borderId="5" xfId="1" applyNumberFormat="1" applyFont="1" applyBorder="1" applyAlignment="1">
      <alignment horizontal="left" vertical="center" wrapText="1"/>
    </xf>
    <xf numFmtId="49" fontId="9" fillId="0" borderId="4" xfId="1" applyNumberFormat="1" applyFont="1" applyBorder="1" applyAlignment="1">
      <alignment horizontal="left" vertical="center" wrapText="1"/>
    </xf>
    <xf numFmtId="49" fontId="9" fillId="0" borderId="6" xfId="1" applyNumberFormat="1" applyFont="1" applyBorder="1" applyAlignment="1">
      <alignment horizontal="left" vertical="center" wrapText="1"/>
    </xf>
    <xf numFmtId="49" fontId="10" fillId="0" borderId="5" xfId="1" applyNumberFormat="1" applyFont="1" applyBorder="1" applyAlignment="1">
      <alignment horizontal="center" vertical="center" wrapText="1"/>
    </xf>
    <xf numFmtId="49" fontId="10" fillId="0" borderId="4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left" vertical="center" wrapText="1" indent="1"/>
    </xf>
    <xf numFmtId="49" fontId="9" fillId="0" borderId="7" xfId="1" applyNumberFormat="1" applyFont="1" applyBorder="1" applyAlignment="1">
      <alignment vertical="center" wrapText="1"/>
    </xf>
    <xf numFmtId="49" fontId="9" fillId="0" borderId="8" xfId="1" applyNumberFormat="1" applyFont="1" applyBorder="1" applyAlignment="1">
      <alignment vertical="center" wrapText="1"/>
    </xf>
    <xf numFmtId="49" fontId="9" fillId="0" borderId="9" xfId="1" applyNumberFormat="1" applyFont="1" applyBorder="1" applyAlignment="1">
      <alignment vertical="center" wrapText="1"/>
    </xf>
    <xf numFmtId="49" fontId="9" fillId="0" borderId="10" xfId="1" applyNumberFormat="1" applyFont="1" applyBorder="1" applyAlignment="1">
      <alignment vertical="center" wrapText="1"/>
    </xf>
    <xf numFmtId="49" fontId="10" fillId="0" borderId="8" xfId="1" applyNumberFormat="1" applyFont="1" applyBorder="1" applyAlignment="1">
      <alignment horizontal="center" wrapText="1"/>
    </xf>
    <xf numFmtId="49" fontId="10" fillId="0" borderId="11" xfId="1" applyNumberFormat="1" applyFont="1" applyBorder="1" applyAlignment="1">
      <alignment horizontal="center" wrapText="1"/>
    </xf>
    <xf numFmtId="49" fontId="9" fillId="0" borderId="13" xfId="1" applyNumberFormat="1" applyFont="1" applyBorder="1" applyAlignment="1">
      <alignment vertical="center" wrapText="1"/>
    </xf>
    <xf numFmtId="49" fontId="10" fillId="0" borderId="5" xfId="1" applyNumberFormat="1" applyFont="1" applyBorder="1" applyAlignment="1">
      <alignment horizontal="center" wrapText="1"/>
    </xf>
    <xf numFmtId="49" fontId="10" fillId="0" borderId="4" xfId="1" applyNumberFormat="1" applyFont="1" applyBorder="1" applyAlignment="1">
      <alignment horizontal="center" wrapText="1"/>
    </xf>
    <xf numFmtId="49" fontId="10" fillId="0" borderId="6" xfId="1" applyNumberFormat="1" applyFont="1" applyBorder="1" applyAlignment="1">
      <alignment horizontal="center" wrapText="1"/>
    </xf>
    <xf numFmtId="49" fontId="11" fillId="0" borderId="7" xfId="1" applyNumberFormat="1" applyFont="1" applyBorder="1" applyAlignment="1">
      <alignment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49" fontId="9" fillId="0" borderId="13" xfId="1" applyNumberFormat="1" applyFont="1" applyBorder="1" applyAlignment="1">
      <alignment horizontal="left" vertical="center" wrapText="1"/>
    </xf>
    <xf numFmtId="49" fontId="9" fillId="0" borderId="8" xfId="1" applyNumberFormat="1" applyFont="1" applyBorder="1" applyAlignment="1">
      <alignment horizontal="left" vertical="center" wrapText="1"/>
    </xf>
    <xf numFmtId="49" fontId="9" fillId="0" borderId="9" xfId="1" applyNumberFormat="1" applyFont="1" applyBorder="1" applyAlignment="1">
      <alignment horizontal="left" vertical="center" wrapText="1"/>
    </xf>
    <xf numFmtId="49" fontId="9" fillId="0" borderId="10" xfId="1" applyNumberFormat="1" applyFont="1" applyBorder="1" applyAlignment="1">
      <alignment horizontal="left" vertical="center" wrapText="1"/>
    </xf>
    <xf numFmtId="49" fontId="10" fillId="0" borderId="8" xfId="1" applyNumberFormat="1" applyFont="1" applyBorder="1" applyAlignment="1">
      <alignment horizontal="center" vertical="center" wrapText="1"/>
    </xf>
    <xf numFmtId="49" fontId="10" fillId="0" borderId="9" xfId="1" applyNumberFormat="1" applyFont="1" applyBorder="1" applyAlignment="1">
      <alignment horizontal="center" vertical="center" wrapText="1"/>
    </xf>
    <xf numFmtId="49" fontId="10" fillId="0" borderId="10" xfId="1" applyNumberFormat="1" applyFont="1" applyBorder="1" applyAlignment="1">
      <alignment horizontal="center" vertical="center" wrapText="1"/>
    </xf>
    <xf numFmtId="49" fontId="10" fillId="0" borderId="11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0" fillId="0" borderId="12" xfId="1" applyNumberFormat="1" applyFont="1" applyBorder="1" applyAlignment="1">
      <alignment horizontal="center" vertical="center" wrapText="1"/>
    </xf>
    <xf numFmtId="49" fontId="9" fillId="0" borderId="11" xfId="1" applyNumberFormat="1" applyFont="1" applyBorder="1" applyAlignment="1">
      <alignment horizontal="left" vertical="center" wrapText="1" indent="1"/>
    </xf>
    <xf numFmtId="49" fontId="9" fillId="0" borderId="2" xfId="1" applyNumberFormat="1" applyFont="1" applyBorder="1" applyAlignment="1">
      <alignment horizontal="left" vertical="center" wrapText="1" indent="1"/>
    </xf>
    <xf numFmtId="49" fontId="9" fillId="0" borderId="12" xfId="1" applyNumberFormat="1" applyFont="1" applyBorder="1" applyAlignment="1">
      <alignment horizontal="left" vertical="center" wrapText="1" indent="1"/>
    </xf>
    <xf numFmtId="49" fontId="9" fillId="0" borderId="13" xfId="1" applyNumberFormat="1" applyFont="1" applyBorder="1" applyAlignment="1">
      <alignment horizontal="left" vertical="center" wrapText="1" indent="1"/>
    </xf>
    <xf numFmtId="0" fontId="12" fillId="0" borderId="8" xfId="1" applyNumberFormat="1" applyFont="1" applyFill="1" applyBorder="1" applyAlignment="1">
      <alignment horizontal="center" wrapText="1"/>
    </xf>
    <xf numFmtId="0" fontId="12" fillId="0" borderId="9" xfId="1" applyNumberFormat="1" applyFont="1" applyFill="1" applyBorder="1" applyAlignment="1">
      <alignment horizontal="center" wrapText="1"/>
    </xf>
    <xf numFmtId="0" fontId="12" fillId="0" borderId="10" xfId="1" applyNumberFormat="1" applyFont="1" applyFill="1" applyBorder="1" applyAlignment="1">
      <alignment horizontal="center" wrapText="1"/>
    </xf>
    <xf numFmtId="0" fontId="12" fillId="0" borderId="11" xfId="1" applyNumberFormat="1" applyFont="1" applyFill="1" applyBorder="1" applyAlignment="1">
      <alignment horizontal="center" wrapText="1"/>
    </xf>
    <xf numFmtId="0" fontId="12" fillId="0" borderId="2" xfId="1" applyNumberFormat="1" applyFont="1" applyFill="1" applyBorder="1" applyAlignment="1">
      <alignment horizontal="center" wrapText="1"/>
    </xf>
    <xf numFmtId="0" fontId="12" fillId="0" borderId="12" xfId="1" applyNumberFormat="1" applyFont="1" applyFill="1" applyBorder="1" applyAlignment="1">
      <alignment horizontal="center" wrapText="1"/>
    </xf>
    <xf numFmtId="49" fontId="9" fillId="0" borderId="11" xfId="1" applyNumberFormat="1" applyFont="1" applyBorder="1" applyAlignment="1">
      <alignment horizontal="left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9" fillId="0" borderId="12" xfId="1" applyNumberFormat="1" applyFont="1" applyBorder="1" applyAlignment="1">
      <alignment horizontal="left" vertical="center" wrapText="1"/>
    </xf>
    <xf numFmtId="49" fontId="9" fillId="0" borderId="7" xfId="1" applyNumberFormat="1" applyFont="1" applyBorder="1" applyAlignment="1">
      <alignment horizontal="left" vertical="center" wrapText="1"/>
    </xf>
    <xf numFmtId="49" fontId="9" fillId="0" borderId="1" xfId="1" applyNumberFormat="1" applyFont="1" applyBorder="1" applyAlignment="1">
      <alignment horizontal="left" vertical="center" wrapText="1"/>
    </xf>
    <xf numFmtId="49" fontId="11" fillId="0" borderId="1" xfId="1" applyNumberFormat="1" applyFont="1" applyBorder="1" applyAlignment="1">
      <alignment vertical="center" wrapText="1"/>
    </xf>
    <xf numFmtId="49" fontId="12" fillId="0" borderId="7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  <xf numFmtId="49" fontId="9" fillId="0" borderId="13" xfId="1" applyNumberFormat="1" applyFont="1" applyBorder="1" applyAlignment="1">
      <alignment horizontal="center" vertical="center" wrapText="1"/>
    </xf>
    <xf numFmtId="49" fontId="9" fillId="0" borderId="8" xfId="1" applyNumberFormat="1" applyFont="1" applyBorder="1" applyAlignment="1">
      <alignment horizontal="center" wrapText="1"/>
    </xf>
    <xf numFmtId="49" fontId="9" fillId="0" borderId="9" xfId="1" applyNumberFormat="1" applyFont="1" applyBorder="1" applyAlignment="1">
      <alignment horizontal="center" wrapText="1"/>
    </xf>
    <xf numFmtId="49" fontId="9" fillId="0" borderId="10" xfId="1" applyNumberFormat="1" applyFont="1" applyBorder="1" applyAlignment="1">
      <alignment horizontal="center" wrapText="1"/>
    </xf>
    <xf numFmtId="49" fontId="9" fillId="0" borderId="11" xfId="1" applyNumberFormat="1" applyFont="1" applyBorder="1" applyAlignment="1">
      <alignment horizontal="center" wrapText="1"/>
    </xf>
    <xf numFmtId="49" fontId="9" fillId="0" borderId="2" xfId="1" applyNumberFormat="1" applyFont="1" applyBorder="1" applyAlignment="1">
      <alignment horizontal="center" wrapText="1"/>
    </xf>
    <xf numFmtId="49" fontId="9" fillId="0" borderId="12" xfId="1" applyNumberFormat="1" applyFont="1" applyBorder="1" applyAlignment="1">
      <alignment horizontal="center" wrapText="1"/>
    </xf>
    <xf numFmtId="49" fontId="9" fillId="0" borderId="5" xfId="1" applyNumberFormat="1" applyFont="1" applyBorder="1" applyAlignment="1">
      <alignment horizontal="center" wrapText="1"/>
    </xf>
    <xf numFmtId="49" fontId="9" fillId="0" borderId="4" xfId="1" applyNumberFormat="1" applyFont="1" applyBorder="1" applyAlignment="1">
      <alignment horizontal="center" wrapText="1"/>
    </xf>
    <xf numFmtId="49" fontId="9" fillId="0" borderId="6" xfId="1" applyNumberFormat="1" applyFont="1" applyBorder="1" applyAlignment="1">
      <alignment horizontal="center" wrapText="1"/>
    </xf>
    <xf numFmtId="49" fontId="9" fillId="0" borderId="7" xfId="1" applyNumberFormat="1" applyFont="1" applyBorder="1" applyAlignment="1">
      <alignment horizontal="center" wrapText="1"/>
    </xf>
    <xf numFmtId="49" fontId="9" fillId="0" borderId="13" xfId="1" applyNumberFormat="1" applyFont="1" applyBorder="1" applyAlignment="1">
      <alignment horizontal="center" wrapText="1"/>
    </xf>
    <xf numFmtId="0" fontId="9" fillId="0" borderId="4" xfId="1" applyFont="1" applyFill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 wrapText="1"/>
    </xf>
    <xf numFmtId="49" fontId="9" fillId="0" borderId="4" xfId="1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1" fillId="0" borderId="8" xfId="1" applyNumberFormat="1" applyFont="1" applyBorder="1" applyAlignment="1">
      <alignment horizontal="center" vertical="center" wrapText="1"/>
    </xf>
    <xf numFmtId="0" fontId="11" fillId="0" borderId="9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0" fontId="9" fillId="0" borderId="8" xfId="1" applyNumberFormat="1" applyFont="1" applyBorder="1" applyAlignment="1">
      <alignment horizontal="center" wrapText="1"/>
    </xf>
    <xf numFmtId="0" fontId="9" fillId="0" borderId="9" xfId="1" applyNumberFormat="1" applyFont="1" applyBorder="1" applyAlignment="1">
      <alignment horizontal="center" wrapText="1"/>
    </xf>
    <xf numFmtId="0" fontId="9" fillId="0" borderId="10" xfId="1" applyNumberFormat="1" applyFont="1" applyBorder="1" applyAlignment="1">
      <alignment horizontal="center" wrapText="1"/>
    </xf>
    <xf numFmtId="0" fontId="9" fillId="0" borderId="11" xfId="1" applyNumberFormat="1" applyFont="1" applyBorder="1" applyAlignment="1">
      <alignment horizontal="center" wrapText="1"/>
    </xf>
    <xf numFmtId="0" fontId="9" fillId="0" borderId="2" xfId="1" applyNumberFormat="1" applyFont="1" applyBorder="1" applyAlignment="1">
      <alignment horizontal="center" wrapText="1"/>
    </xf>
    <xf numFmtId="0" fontId="9" fillId="0" borderId="12" xfId="1" applyNumberFormat="1" applyFont="1" applyBorder="1" applyAlignment="1">
      <alignment horizontal="center" wrapText="1"/>
    </xf>
    <xf numFmtId="0" fontId="9" fillId="0" borderId="11" xfId="1" applyNumberFormat="1" applyFont="1" applyBorder="1" applyAlignment="1">
      <alignment horizontal="left" vertical="center" wrapText="1"/>
    </xf>
    <xf numFmtId="0" fontId="9" fillId="0" borderId="2" xfId="1" applyNumberFormat="1" applyFont="1" applyBorder="1" applyAlignment="1">
      <alignment horizontal="left" vertical="center" wrapText="1"/>
    </xf>
    <xf numFmtId="0" fontId="9" fillId="0" borderId="12" xfId="1" applyNumberFormat="1" applyFont="1" applyBorder="1" applyAlignment="1">
      <alignment horizontal="left" vertical="center" wrapText="1"/>
    </xf>
    <xf numFmtId="0" fontId="9" fillId="0" borderId="5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0" fontId="9" fillId="0" borderId="6" xfId="1" applyNumberFormat="1" applyFont="1" applyBorder="1" applyAlignment="1">
      <alignment horizontal="left" vertical="center" wrapText="1"/>
    </xf>
    <xf numFmtId="0" fontId="9" fillId="0" borderId="5" xfId="1" applyNumberFormat="1" applyFont="1" applyBorder="1" applyAlignment="1">
      <alignment horizontal="center" wrapText="1"/>
    </xf>
    <xf numFmtId="0" fontId="9" fillId="0" borderId="4" xfId="1" applyNumberFormat="1" applyFont="1" applyBorder="1" applyAlignment="1">
      <alignment horizontal="center" wrapText="1"/>
    </xf>
    <xf numFmtId="0" fontId="9" fillId="0" borderId="6" xfId="1" applyNumberFormat="1" applyFont="1" applyBorder="1" applyAlignment="1">
      <alignment horizontal="center" wrapText="1"/>
    </xf>
    <xf numFmtId="0" fontId="9" fillId="0" borderId="7" xfId="1" applyNumberFormat="1" applyFont="1" applyBorder="1" applyAlignment="1">
      <alignment horizontal="center" wrapText="1"/>
    </xf>
    <xf numFmtId="0" fontId="9" fillId="0" borderId="13" xfId="1" applyNumberFormat="1" applyFont="1" applyBorder="1" applyAlignment="1">
      <alignment horizontal="center" wrapText="1"/>
    </xf>
    <xf numFmtId="0" fontId="9" fillId="0" borderId="1" xfId="1" applyNumberFormat="1" applyFont="1" applyBorder="1" applyAlignment="1">
      <alignment horizontal="left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5" xfId="1" applyNumberFormat="1" applyFont="1" applyBorder="1" applyAlignment="1">
      <alignment horizontal="center" vertical="center" wrapText="1"/>
    </xf>
    <xf numFmtId="0" fontId="9" fillId="0" borderId="4" xfId="1" applyNumberFormat="1" applyFont="1" applyBorder="1" applyAlignment="1">
      <alignment horizontal="center" vertical="center" wrapText="1"/>
    </xf>
    <xf numFmtId="0" fontId="9" fillId="0" borderId="6" xfId="1" applyNumberFormat="1" applyFont="1" applyBorder="1" applyAlignment="1">
      <alignment horizontal="center" vertical="center" wrapText="1"/>
    </xf>
    <xf numFmtId="0" fontId="9" fillId="0" borderId="13" xfId="1" applyNumberFormat="1" applyFont="1" applyBorder="1" applyAlignment="1">
      <alignment horizontal="left" vertical="center" wrapText="1"/>
    </xf>
    <xf numFmtId="0" fontId="9" fillId="0" borderId="14" xfId="1" applyNumberFormat="1" applyFont="1" applyBorder="1" applyAlignment="1">
      <alignment horizontal="center" wrapText="1"/>
    </xf>
    <xf numFmtId="0" fontId="9" fillId="0" borderId="0" xfId="1" applyNumberFormat="1" applyFont="1" applyBorder="1" applyAlignment="1">
      <alignment horizontal="center" wrapText="1"/>
    </xf>
    <xf numFmtId="0" fontId="9" fillId="0" borderId="3" xfId="1" applyNumberFormat="1" applyFont="1" applyBorder="1" applyAlignment="1">
      <alignment horizontal="center" wrapText="1"/>
    </xf>
    <xf numFmtId="0" fontId="9" fillId="0" borderId="14" xfId="1" applyNumberFormat="1" applyFont="1" applyBorder="1" applyAlignment="1">
      <alignment horizontal="left" vertical="center" wrapText="1"/>
    </xf>
    <xf numFmtId="0" fontId="9" fillId="0" borderId="0" xfId="1" applyNumberFormat="1" applyFont="1" applyBorder="1" applyAlignment="1">
      <alignment horizontal="left" vertical="center" wrapText="1"/>
    </xf>
    <xf numFmtId="0" fontId="9" fillId="0" borderId="3" xfId="1" applyNumberFormat="1" applyFont="1" applyBorder="1" applyAlignment="1">
      <alignment horizontal="left" vertical="center" wrapText="1"/>
    </xf>
    <xf numFmtId="0" fontId="9" fillId="0" borderId="15" xfId="1" applyNumberFormat="1" applyFont="1" applyBorder="1" applyAlignment="1">
      <alignment horizontal="center" wrapText="1"/>
    </xf>
    <xf numFmtId="0" fontId="9" fillId="0" borderId="13" xfId="1" applyNumberFormat="1" applyFont="1" applyBorder="1" applyAlignment="1">
      <alignment horizontal="left" vertical="center" wrapText="1" indent="1"/>
    </xf>
    <xf numFmtId="0" fontId="9" fillId="0" borderId="13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left" vertical="center" wrapText="1" indent="1"/>
    </xf>
    <xf numFmtId="0" fontId="9" fillId="0" borderId="8" xfId="1" applyNumberFormat="1" applyFont="1" applyBorder="1" applyAlignment="1">
      <alignment horizontal="left" vertical="center" wrapText="1"/>
    </xf>
    <xf numFmtId="0" fontId="9" fillId="0" borderId="9" xfId="1" applyNumberFormat="1" applyFont="1" applyBorder="1" applyAlignment="1">
      <alignment horizontal="left" vertical="center" wrapText="1"/>
    </xf>
    <xf numFmtId="0" fontId="9" fillId="0" borderId="8" xfId="1" applyNumberFormat="1" applyFont="1" applyBorder="1" applyAlignment="1">
      <alignment horizontal="center" vertical="center" wrapText="1"/>
    </xf>
    <xf numFmtId="0" fontId="9" fillId="0" borderId="9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11" fillId="0" borderId="8" xfId="1" applyNumberFormat="1" applyFont="1" applyBorder="1" applyAlignment="1">
      <alignment horizontal="left" vertical="center" wrapText="1"/>
    </xf>
    <xf numFmtId="0" fontId="11" fillId="0" borderId="9" xfId="1" applyNumberFormat="1" applyFont="1" applyBorder="1" applyAlignment="1">
      <alignment horizontal="left" vertical="center" wrapText="1"/>
    </xf>
    <xf numFmtId="0" fontId="11" fillId="0" borderId="10" xfId="1" applyNumberFormat="1" applyFont="1" applyBorder="1" applyAlignment="1">
      <alignment horizontal="left" vertical="center" wrapText="1"/>
    </xf>
    <xf numFmtId="0" fontId="11" fillId="0" borderId="11" xfId="1" applyNumberFormat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11" fillId="0" borderId="12" xfId="1" applyNumberFormat="1" applyFont="1" applyBorder="1" applyAlignment="1">
      <alignment horizontal="center" vertical="center" wrapText="1"/>
    </xf>
    <xf numFmtId="0" fontId="12" fillId="0" borderId="8" xfId="1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>
      <alignment horizontal="center" vertical="center" wrapText="1"/>
    </xf>
    <xf numFmtId="0" fontId="12" fillId="0" borderId="10" xfId="1" applyNumberFormat="1" applyFont="1" applyFill="1" applyBorder="1" applyAlignment="1">
      <alignment horizontal="center" vertical="center" wrapText="1"/>
    </xf>
    <xf numFmtId="0" fontId="11" fillId="0" borderId="11" xfId="1" applyNumberFormat="1" applyFont="1" applyBorder="1" applyAlignment="1">
      <alignment horizontal="left" vertical="center" wrapText="1"/>
    </xf>
    <xf numFmtId="0" fontId="11" fillId="0" borderId="2" xfId="1" applyNumberFormat="1" applyFont="1" applyBorder="1" applyAlignment="1">
      <alignment horizontal="left" vertical="center" wrapText="1"/>
    </xf>
    <xf numFmtId="0" fontId="11" fillId="0" borderId="12" xfId="1" applyNumberFormat="1" applyFont="1" applyBorder="1" applyAlignment="1">
      <alignment horizontal="left" vertical="center" wrapText="1"/>
    </xf>
    <xf numFmtId="0" fontId="11" fillId="0" borderId="7" xfId="1" applyNumberFormat="1" applyFont="1" applyBorder="1" applyAlignment="1">
      <alignment horizontal="center" wrapText="1"/>
    </xf>
    <xf numFmtId="0" fontId="11" fillId="0" borderId="13" xfId="1" applyNumberFormat="1" applyFont="1" applyBorder="1" applyAlignment="1">
      <alignment horizontal="center" wrapText="1"/>
    </xf>
    <xf numFmtId="0" fontId="22" fillId="0" borderId="0" xfId="1" applyFont="1" applyFill="1" applyAlignment="1">
      <alignment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2" xfId="0" applyFill="1" applyBorder="1" applyAlignment="1"/>
    <xf numFmtId="0" fontId="0" fillId="0" borderId="12" xfId="0" applyFill="1" applyBorder="1" applyAlignment="1"/>
    <xf numFmtId="0" fontId="9" fillId="0" borderId="0" xfId="1" applyNumberFormat="1" applyFont="1" applyFill="1" applyAlignment="1" applyProtection="1">
      <alignment horizontal="justify" vertical="center"/>
      <protection hidden="1"/>
    </xf>
    <xf numFmtId="49" fontId="2" fillId="0" borderId="2" xfId="1" applyNumberFormat="1" applyFont="1" applyFill="1" applyBorder="1" applyAlignment="1" applyProtection="1">
      <alignment horizontal="center"/>
      <protection hidden="1"/>
    </xf>
    <xf numFmtId="49" fontId="2" fillId="0" borderId="2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vertical="center"/>
      <protection hidden="1"/>
    </xf>
    <xf numFmtId="0" fontId="11" fillId="0" borderId="5" xfId="1" applyNumberFormat="1" applyFont="1" applyBorder="1" applyAlignment="1">
      <alignment horizontal="left" vertical="center" wrapText="1"/>
    </xf>
    <xf numFmtId="0" fontId="11" fillId="0" borderId="4" xfId="1" applyNumberFormat="1" applyFont="1" applyBorder="1" applyAlignment="1">
      <alignment horizontal="left" vertical="center" wrapText="1"/>
    </xf>
    <xf numFmtId="0" fontId="11" fillId="0" borderId="6" xfId="1" applyNumberFormat="1" applyFont="1" applyBorder="1" applyAlignment="1">
      <alignment horizontal="left" vertical="center" wrapText="1"/>
    </xf>
    <xf numFmtId="0" fontId="11" fillId="0" borderId="5" xfId="1" applyNumberFormat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11" fillId="0" borderId="6" xfId="1" applyNumberFormat="1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49" fontId="10" fillId="0" borderId="0" xfId="1" applyNumberFormat="1" applyFont="1" applyAlignment="1">
      <alignment horizontal="justify" vertical="center"/>
    </xf>
    <xf numFmtId="49" fontId="10" fillId="0" borderId="0" xfId="1" applyNumberFormat="1" applyFont="1"/>
    <xf numFmtId="0" fontId="10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justify" vertical="center"/>
    </xf>
    <xf numFmtId="49" fontId="10" fillId="0" borderId="0" xfId="1" applyNumberFormat="1" applyFont="1" applyBorder="1" applyAlignment="1">
      <alignment horizontal="left" vertical="center" wrapText="1"/>
    </xf>
    <xf numFmtId="49" fontId="10" fillId="0" borderId="2" xfId="1" applyNumberFormat="1" applyFont="1" applyBorder="1"/>
    <xf numFmtId="49" fontId="10" fillId="0" borderId="0" xfId="1" applyNumberFormat="1" applyFont="1" applyBorder="1" applyAlignment="1">
      <alignment wrapText="1"/>
    </xf>
    <xf numFmtId="49" fontId="15" fillId="0" borderId="0" xfId="1" applyNumberFormat="1" applyFont="1" applyAlignment="1">
      <alignment horizontal="center" vertical="center"/>
    </xf>
    <xf numFmtId="49" fontId="2" fillId="0" borderId="1" xfId="1" applyNumberFormat="1" applyFont="1" applyBorder="1" applyAlignment="1">
      <alignment vertical="center" wrapText="1"/>
    </xf>
    <xf numFmtId="0" fontId="1" fillId="0" borderId="1" xfId="1" applyNumberForma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vertical="center" wrapText="1"/>
    </xf>
    <xf numFmtId="0" fontId="1" fillId="0" borderId="5" xfId="1" applyNumberFormat="1" applyFill="1" applyBorder="1" applyAlignment="1">
      <alignment horizontal="center" vertical="center"/>
    </xf>
    <xf numFmtId="0" fontId="1" fillId="0" borderId="4" xfId="1" applyNumberFormat="1" applyFill="1" applyBorder="1" applyAlignment="1">
      <alignment horizontal="center" vertical="center"/>
    </xf>
    <xf numFmtId="0" fontId="1" fillId="0" borderId="6" xfId="1" applyNumberForma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10" fillId="0" borderId="13" xfId="1" applyNumberFormat="1" applyFont="1" applyBorder="1" applyAlignment="1">
      <alignment horizontal="left" vertical="center" wrapText="1" inden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49" fontId="10" fillId="0" borderId="7" xfId="1" applyNumberFormat="1" applyFont="1" applyBorder="1" applyAlignment="1">
      <alignment horizontal="justify" vertical="center" wrapText="1"/>
    </xf>
    <xf numFmtId="0" fontId="1" fillId="0" borderId="4" xfId="1" applyNumberFormat="1" applyBorder="1" applyAlignment="1">
      <alignment horizontal="center" vertical="center"/>
    </xf>
    <xf numFmtId="49" fontId="13" fillId="0" borderId="8" xfId="1" applyNumberFormat="1" applyFont="1" applyBorder="1" applyAlignment="1">
      <alignment vertical="center" wrapText="1"/>
    </xf>
    <xf numFmtId="49" fontId="13" fillId="0" borderId="9" xfId="1" applyNumberFormat="1" applyFont="1" applyBorder="1" applyAlignment="1">
      <alignment vertical="center" wrapText="1"/>
    </xf>
    <xf numFmtId="49" fontId="13" fillId="0" borderId="10" xfId="1" applyNumberFormat="1" applyFont="1" applyBorder="1" applyAlignment="1">
      <alignment vertical="center" wrapText="1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1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12" xfId="1" applyFont="1" applyBorder="1" applyAlignment="1">
      <alignment horizont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" fillId="0" borderId="8" xfId="1" applyNumberFormat="1" applyFill="1" applyBorder="1" applyAlignment="1">
      <alignment horizontal="center" vertical="center"/>
    </xf>
    <xf numFmtId="0" fontId="1" fillId="0" borderId="9" xfId="1" applyNumberFormat="1" applyFill="1" applyBorder="1" applyAlignment="1">
      <alignment horizontal="center" vertical="center"/>
    </xf>
    <xf numFmtId="0" fontId="1" fillId="0" borderId="10" xfId="1" applyNumberFormat="1" applyFill="1" applyBorder="1" applyAlignment="1">
      <alignment horizontal="center" vertical="center"/>
    </xf>
    <xf numFmtId="0" fontId="1" fillId="0" borderId="11" xfId="1" applyNumberFormat="1" applyFill="1" applyBorder="1" applyAlignment="1">
      <alignment horizontal="center" vertical="center"/>
    </xf>
    <xf numFmtId="0" fontId="1" fillId="0" borderId="2" xfId="1" applyNumberFormat="1" applyFill="1" applyBorder="1" applyAlignment="1">
      <alignment horizontal="center" vertical="center"/>
    </xf>
    <xf numFmtId="0" fontId="1" fillId="0" borderId="12" xfId="1" applyNumberFormat="1" applyFill="1" applyBorder="1" applyAlignment="1">
      <alignment horizontal="center" vertical="center"/>
    </xf>
    <xf numFmtId="49" fontId="10" fillId="0" borderId="11" xfId="1" applyNumberFormat="1" applyFont="1" applyBorder="1" applyAlignment="1">
      <alignment horizontal="left" vertical="center" wrapText="1" indent="1"/>
    </xf>
    <xf numFmtId="49" fontId="10" fillId="0" borderId="2" xfId="1" applyNumberFormat="1" applyFont="1" applyBorder="1" applyAlignment="1">
      <alignment horizontal="left" vertical="center" wrapText="1" indent="1"/>
    </xf>
    <xf numFmtId="49" fontId="10" fillId="0" borderId="12" xfId="1" applyNumberFormat="1" applyFont="1" applyBorder="1" applyAlignment="1">
      <alignment horizontal="left" vertical="center" wrapText="1" indent="1"/>
    </xf>
    <xf numFmtId="0" fontId="2" fillId="0" borderId="7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10" fillId="0" borderId="9" xfId="1" applyFont="1" applyFill="1" applyBorder="1" applyAlignment="1">
      <alignment horizontal="center" vertical="center" wrapText="1"/>
    </xf>
    <xf numFmtId="49" fontId="10" fillId="0" borderId="1" xfId="1" applyNumberFormat="1" applyFont="1" applyBorder="1" applyAlignment="1">
      <alignment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5" xfId="1" applyNumberFormat="1" applyFont="1" applyBorder="1" applyAlignment="1" applyProtection="1">
      <alignment horizontal="left" vertical="center" wrapText="1"/>
      <protection hidden="1"/>
    </xf>
    <xf numFmtId="0" fontId="10" fillId="0" borderId="4" xfId="1" applyNumberFormat="1" applyFont="1" applyBorder="1" applyAlignment="1" applyProtection="1">
      <alignment horizontal="left" vertical="center" wrapText="1"/>
      <protection hidden="1"/>
    </xf>
    <xf numFmtId="0" fontId="10" fillId="0" borderId="6" xfId="1" applyNumberFormat="1" applyFont="1" applyBorder="1" applyAlignment="1" applyProtection="1">
      <alignment horizontal="left" vertical="center" wrapText="1"/>
      <protection hidden="1"/>
    </xf>
    <xf numFmtId="0" fontId="10" fillId="0" borderId="5" xfId="1" applyNumberFormat="1" applyFont="1" applyBorder="1" applyAlignment="1" applyProtection="1">
      <alignment horizontal="center" vertical="center" wrapText="1"/>
      <protection hidden="1"/>
    </xf>
    <xf numFmtId="0" fontId="10" fillId="0" borderId="4" xfId="1" applyNumberFormat="1" applyFont="1" applyBorder="1" applyAlignment="1" applyProtection="1">
      <alignment horizontal="center" vertical="center" wrapText="1"/>
      <protection hidden="1"/>
    </xf>
    <xf numFmtId="0" fontId="10" fillId="0" borderId="6" xfId="1" applyNumberFormat="1" applyFont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8" xfId="1" applyFont="1" applyBorder="1" applyAlignment="1">
      <alignment horizontal="center" wrapText="1"/>
    </xf>
    <xf numFmtId="0" fontId="10" fillId="0" borderId="9" xfId="1" applyFont="1" applyBorder="1" applyAlignment="1">
      <alignment horizontal="center" wrapText="1"/>
    </xf>
    <xf numFmtId="0" fontId="10" fillId="0" borderId="10" xfId="1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12" xfId="1" applyFont="1" applyBorder="1" applyAlignment="1">
      <alignment horizont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wrapText="1"/>
    </xf>
    <xf numFmtId="0" fontId="10" fillId="0" borderId="13" xfId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NumberFormat="1" applyFont="1" applyBorder="1" applyAlignment="1">
      <alignment horizontal="center" vertical="center" wrapText="1"/>
    </xf>
    <xf numFmtId="49" fontId="10" fillId="0" borderId="7" xfId="1" applyNumberFormat="1" applyFont="1" applyBorder="1" applyAlignment="1">
      <alignment vertical="center" wrapText="1"/>
    </xf>
    <xf numFmtId="49" fontId="10" fillId="0" borderId="5" xfId="1" applyNumberFormat="1" applyFont="1" applyBorder="1" applyAlignment="1">
      <alignment horizontal="left" vertical="center" wrapText="1"/>
    </xf>
    <xf numFmtId="49" fontId="10" fillId="0" borderId="4" xfId="1" applyNumberFormat="1" applyFont="1" applyBorder="1" applyAlignment="1">
      <alignment horizontal="left" vertical="center" wrapText="1"/>
    </xf>
    <xf numFmtId="49" fontId="10" fillId="0" borderId="6" xfId="1" applyNumberFormat="1" applyFont="1" applyBorder="1" applyAlignment="1">
      <alignment horizontal="left" vertical="center" wrapText="1"/>
    </xf>
    <xf numFmtId="0" fontId="10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5" xfId="1" applyNumberFormat="1" applyFont="1" applyBorder="1" applyAlignment="1">
      <alignment horizontal="center" vertical="center" wrapText="1"/>
    </xf>
    <xf numFmtId="0" fontId="10" fillId="0" borderId="6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>
      <alignment horizontal="right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49" fontId="25" fillId="0" borderId="9" xfId="1" applyNumberFormat="1" applyFont="1" applyBorder="1" applyAlignment="1">
      <alignment horizontal="center" vertical="top"/>
    </xf>
    <xf numFmtId="49" fontId="8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center"/>
    </xf>
    <xf numFmtId="49" fontId="8" fillId="0" borderId="2" xfId="1" applyNumberFormat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right" vertical="center" wrapText="1"/>
    </xf>
    <xf numFmtId="49" fontId="1" fillId="0" borderId="1" xfId="1" applyNumberFormat="1" applyBorder="1"/>
    <xf numFmtId="49" fontId="1" fillId="0" borderId="1" xfId="1" applyNumberForma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vertical="center" wrapText="1"/>
    </xf>
    <xf numFmtId="49" fontId="1" fillId="0" borderId="5" xfId="1" applyNumberFormat="1" applyBorder="1"/>
    <xf numFmtId="49" fontId="1" fillId="0" borderId="4" xfId="1" applyNumberFormat="1" applyBorder="1"/>
    <xf numFmtId="49" fontId="1" fillId="0" borderId="6" xfId="1" applyNumberFormat="1" applyBorder="1"/>
    <xf numFmtId="49" fontId="1" fillId="0" borderId="1" xfId="1" applyNumberFormat="1" applyBorder="1" applyAlignment="1">
      <alignment horizontal="center"/>
    </xf>
    <xf numFmtId="49" fontId="8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horizontal="left" vertical="center"/>
    </xf>
    <xf numFmtId="49" fontId="10" fillId="0" borderId="7" xfId="1" applyNumberFormat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 vertical="center" wrapText="1"/>
    </xf>
    <xf numFmtId="49" fontId="13" fillId="0" borderId="9" xfId="1" applyNumberFormat="1" applyFont="1" applyBorder="1" applyAlignment="1">
      <alignment horizontal="center" vertical="center" wrapText="1"/>
    </xf>
    <xf numFmtId="49" fontId="13" fillId="0" borderId="10" xfId="1" applyNumberFormat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wrapText="1"/>
    </xf>
    <xf numFmtId="0" fontId="10" fillId="0" borderId="0" xfId="1" applyFont="1" applyBorder="1" applyAlignment="1">
      <alignment horizontal="center" wrapText="1"/>
    </xf>
    <xf numFmtId="0" fontId="10" fillId="0" borderId="3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49" fontId="10" fillId="0" borderId="14" xfId="1" applyNumberFormat="1" applyFont="1" applyBorder="1" applyAlignment="1">
      <alignment vertical="center" wrapText="1"/>
    </xf>
    <xf numFmtId="49" fontId="10" fillId="0" borderId="0" xfId="1" applyNumberFormat="1" applyFont="1" applyBorder="1" applyAlignment="1">
      <alignment vertical="center" wrapText="1"/>
    </xf>
    <xf numFmtId="49" fontId="10" fillId="0" borderId="3" xfId="1" applyNumberFormat="1" applyFont="1" applyBorder="1" applyAlignment="1">
      <alignment vertical="center" wrapText="1"/>
    </xf>
    <xf numFmtId="49" fontId="10" fillId="0" borderId="11" xfId="1" applyNumberFormat="1" applyFont="1" applyBorder="1" applyAlignment="1">
      <alignment vertical="center" wrapText="1"/>
    </xf>
    <xf numFmtId="49" fontId="10" fillId="0" borderId="2" xfId="1" applyNumberFormat="1" applyFont="1" applyBorder="1" applyAlignment="1">
      <alignment vertical="center" wrapText="1"/>
    </xf>
    <xf numFmtId="49" fontId="10" fillId="0" borderId="12" xfId="1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wrapText="1"/>
    </xf>
    <xf numFmtId="49" fontId="10" fillId="0" borderId="13" xfId="1" applyNumberFormat="1" applyFont="1" applyBorder="1" applyAlignment="1">
      <alignment vertical="center" wrapText="1"/>
    </xf>
    <xf numFmtId="0" fontId="10" fillId="0" borderId="4" xfId="1" applyFont="1" applyBorder="1" applyAlignment="1">
      <alignment horizontal="center" wrapText="1"/>
    </xf>
    <xf numFmtId="49" fontId="10" fillId="0" borderId="8" xfId="1" applyNumberFormat="1" applyFont="1" applyBorder="1" applyAlignment="1">
      <alignment vertical="center" wrapText="1"/>
    </xf>
    <xf numFmtId="49" fontId="10" fillId="0" borderId="9" xfId="1" applyNumberFormat="1" applyFont="1" applyBorder="1" applyAlignment="1">
      <alignment vertical="center" wrapText="1"/>
    </xf>
    <xf numFmtId="49" fontId="10" fillId="0" borderId="10" xfId="1" applyNumberFormat="1" applyFont="1" applyBorder="1" applyAlignment="1">
      <alignment vertical="center" wrapText="1"/>
    </xf>
    <xf numFmtId="49" fontId="13" fillId="0" borderId="7" xfId="1" applyNumberFormat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wrapText="1"/>
    </xf>
    <xf numFmtId="49" fontId="10" fillId="0" borderId="15" xfId="1" applyNumberFormat="1" applyFont="1" applyBorder="1" applyAlignment="1">
      <alignment horizontal="left" vertical="center" wrapText="1" indent="1"/>
    </xf>
    <xf numFmtId="49" fontId="13" fillId="0" borderId="1" xfId="1" applyNumberFormat="1" applyFont="1" applyBorder="1" applyAlignment="1">
      <alignment vertical="center" wrapText="1"/>
    </xf>
    <xf numFmtId="0" fontId="2" fillId="0" borderId="5" xfId="1" applyFont="1" applyFill="1" applyBorder="1" applyAlignment="1">
      <alignment horizontal="center" wrapText="1"/>
    </xf>
    <xf numFmtId="0" fontId="2" fillId="0" borderId="4" xfId="1" applyFont="1" applyFill="1" applyBorder="1" applyAlignment="1">
      <alignment horizontal="center" wrapText="1"/>
    </xf>
    <xf numFmtId="0" fontId="2" fillId="0" borderId="6" xfId="1" applyFont="1" applyFill="1" applyBorder="1" applyAlignment="1">
      <alignment horizontal="center" wrapText="1"/>
    </xf>
    <xf numFmtId="49" fontId="10" fillId="0" borderId="0" xfId="1" applyNumberFormat="1" applyFont="1" applyAlignment="1">
      <alignment vertical="center"/>
    </xf>
    <xf numFmtId="0" fontId="2" fillId="0" borderId="1" xfId="1" applyFont="1" applyFill="1" applyBorder="1" applyAlignment="1">
      <alignment horizontal="center" wrapText="1"/>
    </xf>
    <xf numFmtId="49" fontId="10" fillId="0" borderId="2" xfId="1" applyNumberFormat="1" applyFont="1" applyBorder="1" applyAlignment="1">
      <alignment vertical="center"/>
    </xf>
    <xf numFmtId="49" fontId="25" fillId="0" borderId="0" xfId="1" applyNumberFormat="1" applyFont="1" applyBorder="1" applyAlignment="1">
      <alignment horizontal="center" vertical="top"/>
    </xf>
    <xf numFmtId="0" fontId="8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top" wrapText="1"/>
    </xf>
    <xf numFmtId="49" fontId="2" fillId="0" borderId="4" xfId="1" applyNumberFormat="1" applyFont="1" applyBorder="1" applyAlignment="1">
      <alignment horizontal="center" vertical="top" wrapText="1"/>
    </xf>
    <xf numFmtId="49" fontId="2" fillId="0" borderId="6" xfId="1" applyNumberFormat="1" applyFont="1" applyBorder="1" applyAlignment="1">
      <alignment horizontal="center" vertical="top" wrapText="1"/>
    </xf>
    <xf numFmtId="49" fontId="1" fillId="0" borderId="5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6" xfId="1" applyNumberFormat="1" applyBorder="1" applyAlignment="1">
      <alignment horizontal="center"/>
    </xf>
    <xf numFmtId="0" fontId="2" fillId="0" borderId="0" xfId="1" applyFont="1" applyAlignment="1">
      <alignment horizontal="right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49" fontId="28" fillId="0" borderId="1" xfId="1" applyNumberFormat="1" applyFont="1" applyFill="1" applyBorder="1" applyAlignment="1">
      <alignment horizontal="center" vertical="center" wrapText="1"/>
    </xf>
    <xf numFmtId="49" fontId="26" fillId="0" borderId="7" xfId="1" applyNumberFormat="1" applyFont="1" applyFill="1" applyBorder="1" applyAlignment="1">
      <alignment horizontal="center" vertical="center" wrapText="1"/>
    </xf>
    <xf numFmtId="1" fontId="28" fillId="0" borderId="10" xfId="1" applyNumberFormat="1" applyFont="1" applyFill="1" applyBorder="1" applyAlignment="1">
      <alignment horizontal="center" vertical="center" wrapText="1"/>
    </xf>
    <xf numFmtId="1" fontId="28" fillId="0" borderId="12" xfId="1" applyNumberFormat="1" applyFont="1" applyFill="1" applyBorder="1" applyAlignment="1">
      <alignment horizontal="center" vertical="center" wrapText="1"/>
    </xf>
    <xf numFmtId="1" fontId="28" fillId="0" borderId="8" xfId="1" applyNumberFormat="1" applyFont="1" applyFill="1" applyBorder="1" applyAlignment="1">
      <alignment horizontal="center" vertical="center" wrapText="1"/>
    </xf>
    <xf numFmtId="1" fontId="28" fillId="0" borderId="11" xfId="1" applyNumberFormat="1" applyFont="1" applyFill="1" applyBorder="1" applyAlignment="1">
      <alignment horizontal="center" vertical="center" wrapText="1"/>
    </xf>
    <xf numFmtId="1" fontId="28" fillId="0" borderId="9" xfId="1" applyNumberFormat="1" applyFont="1" applyFill="1" applyBorder="1" applyAlignment="1">
      <alignment horizontal="center" vertical="center" wrapText="1"/>
    </xf>
    <xf numFmtId="1" fontId="28" fillId="0" borderId="2" xfId="1" applyNumberFormat="1" applyFont="1" applyFill="1" applyBorder="1" applyAlignment="1">
      <alignment horizontal="center" vertical="center" wrapText="1"/>
    </xf>
    <xf numFmtId="49" fontId="29" fillId="0" borderId="14" xfId="1" applyNumberFormat="1" applyFont="1" applyFill="1" applyBorder="1" applyAlignment="1">
      <alignment vertical="center" wrapText="1"/>
    </xf>
    <xf numFmtId="49" fontId="29" fillId="0" borderId="0" xfId="1" applyNumberFormat="1" applyFont="1" applyFill="1" applyBorder="1" applyAlignment="1">
      <alignment vertical="center" wrapText="1"/>
    </xf>
    <xf numFmtId="49" fontId="29" fillId="0" borderId="3" xfId="1" applyNumberFormat="1" applyFont="1" applyFill="1" applyBorder="1" applyAlignment="1">
      <alignment vertical="center" wrapText="1"/>
    </xf>
    <xf numFmtId="49" fontId="29" fillId="0" borderId="8" xfId="1" applyNumberFormat="1" applyFont="1" applyFill="1" applyBorder="1" applyAlignment="1">
      <alignment vertical="center" wrapText="1"/>
    </xf>
    <xf numFmtId="49" fontId="29" fillId="0" borderId="9" xfId="1" applyNumberFormat="1" applyFont="1" applyFill="1" applyBorder="1" applyAlignment="1">
      <alignment vertical="center" wrapText="1"/>
    </xf>
    <xf numFmtId="49" fontId="29" fillId="0" borderId="10" xfId="1" applyNumberFormat="1" applyFont="1" applyFill="1" applyBorder="1" applyAlignment="1">
      <alignment vertical="center" wrapText="1"/>
    </xf>
    <xf numFmtId="49" fontId="28" fillId="0" borderId="9" xfId="1" applyNumberFormat="1" applyFont="1" applyFill="1" applyBorder="1" applyAlignment="1">
      <alignment horizontal="center" vertical="center" wrapText="1"/>
    </xf>
    <xf numFmtId="49" fontId="28" fillId="0" borderId="10" xfId="1" applyNumberFormat="1" applyFont="1" applyFill="1" applyBorder="1" applyAlignment="1">
      <alignment horizontal="center" vertical="center" wrapText="1"/>
    </xf>
    <xf numFmtId="49" fontId="28" fillId="0" borderId="2" xfId="1" applyNumberFormat="1" applyFont="1" applyFill="1" applyBorder="1" applyAlignment="1">
      <alignment horizontal="center" vertical="center" wrapText="1"/>
    </xf>
    <xf numFmtId="49" fontId="28" fillId="0" borderId="12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>
      <alignment horizontal="center" vertical="center" wrapText="1"/>
    </xf>
    <xf numFmtId="0" fontId="28" fillId="0" borderId="11" xfId="1" applyNumberFormat="1" applyFont="1" applyFill="1" applyBorder="1" applyAlignment="1">
      <alignment horizontal="center" vertical="center" wrapText="1"/>
    </xf>
    <xf numFmtId="0" fontId="28" fillId="0" borderId="10" xfId="1" applyNumberFormat="1" applyFont="1" applyFill="1" applyBorder="1" applyAlignment="1">
      <alignment horizontal="center" vertical="center" wrapText="1"/>
    </xf>
    <xf numFmtId="0" fontId="28" fillId="0" borderId="12" xfId="1" applyNumberFormat="1" applyFont="1" applyFill="1" applyBorder="1" applyAlignment="1">
      <alignment horizontal="center" vertical="center" wrapText="1"/>
    </xf>
    <xf numFmtId="49" fontId="26" fillId="0" borderId="11" xfId="1" applyNumberFormat="1" applyFont="1" applyFill="1" applyBorder="1" applyAlignment="1">
      <alignment vertical="top" wrapText="1"/>
    </xf>
    <xf numFmtId="49" fontId="26" fillId="0" borderId="2" xfId="1" applyNumberFormat="1" applyFont="1" applyFill="1" applyBorder="1" applyAlignment="1">
      <alignment vertical="top" wrapText="1"/>
    </xf>
    <xf numFmtId="49" fontId="26" fillId="0" borderId="12" xfId="1" applyNumberFormat="1" applyFont="1" applyFill="1" applyBorder="1" applyAlignment="1">
      <alignment vertical="top" wrapText="1"/>
    </xf>
    <xf numFmtId="49" fontId="29" fillId="0" borderId="9" xfId="1" applyNumberFormat="1" applyFont="1" applyFill="1" applyBorder="1" applyAlignment="1">
      <alignment horizontal="center" vertical="center" wrapText="1"/>
    </xf>
    <xf numFmtId="49" fontId="29" fillId="0" borderId="10" xfId="1" applyNumberFormat="1" applyFont="1" applyFill="1" applyBorder="1" applyAlignment="1">
      <alignment horizontal="center" vertical="center" wrapText="1"/>
    </xf>
    <xf numFmtId="49" fontId="29" fillId="0" borderId="2" xfId="1" applyNumberFormat="1" applyFont="1" applyFill="1" applyBorder="1" applyAlignment="1">
      <alignment horizontal="center" vertical="center" wrapText="1"/>
    </xf>
    <xf numFmtId="49" fontId="29" fillId="0" borderId="12" xfId="1" applyNumberFormat="1" applyFont="1" applyFill="1" applyBorder="1" applyAlignment="1">
      <alignment horizontal="center" vertical="center" wrapText="1"/>
    </xf>
    <xf numFmtId="1" fontId="28" fillId="0" borderId="4" xfId="1" applyNumberFormat="1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vertical="center" wrapText="1"/>
    </xf>
    <xf numFmtId="49" fontId="26" fillId="0" borderId="13" xfId="1" applyNumberFormat="1" applyFont="1" applyFill="1" applyBorder="1" applyAlignment="1">
      <alignment vertical="center" wrapText="1"/>
    </xf>
    <xf numFmtId="49" fontId="29" fillId="0" borderId="1" xfId="1" applyNumberFormat="1" applyFont="1" applyFill="1" applyBorder="1" applyAlignment="1">
      <alignment vertical="top" wrapText="1"/>
    </xf>
    <xf numFmtId="49" fontId="29" fillId="0" borderId="1" xfId="1" applyNumberFormat="1" applyFont="1" applyFill="1" applyBorder="1" applyAlignment="1">
      <alignment horizontal="center" vertical="center" wrapText="1"/>
    </xf>
    <xf numFmtId="49" fontId="29" fillId="0" borderId="1" xfId="1" applyNumberFormat="1" applyFont="1" applyFill="1" applyBorder="1" applyAlignment="1">
      <alignment vertical="center" wrapText="1"/>
    </xf>
    <xf numFmtId="49" fontId="29" fillId="0" borderId="8" xfId="1" applyNumberFormat="1" applyFont="1" applyFill="1" applyBorder="1" applyAlignment="1">
      <alignment vertical="top" wrapText="1"/>
    </xf>
    <xf numFmtId="49" fontId="29" fillId="0" borderId="9" xfId="1" applyNumberFormat="1" applyFont="1" applyFill="1" applyBorder="1" applyAlignment="1">
      <alignment vertical="top" wrapText="1"/>
    </xf>
    <xf numFmtId="49" fontId="29" fillId="0" borderId="10" xfId="1" applyNumberFormat="1" applyFont="1" applyFill="1" applyBorder="1" applyAlignment="1">
      <alignment vertical="top" wrapText="1"/>
    </xf>
    <xf numFmtId="49" fontId="30" fillId="0" borderId="7" xfId="1" applyNumberFormat="1" applyFont="1" applyFill="1" applyBorder="1" applyAlignment="1">
      <alignment vertical="top" wrapText="1"/>
    </xf>
    <xf numFmtId="49" fontId="26" fillId="0" borderId="8" xfId="1" applyNumberFormat="1" applyFont="1" applyFill="1" applyBorder="1" applyAlignment="1">
      <alignment vertical="top" wrapText="1"/>
    </xf>
    <xf numFmtId="49" fontId="26" fillId="0" borderId="9" xfId="1" applyNumberFormat="1" applyFont="1" applyFill="1" applyBorder="1" applyAlignment="1">
      <alignment vertical="top" wrapText="1"/>
    </xf>
    <xf numFmtId="49" fontId="26" fillId="0" borderId="10" xfId="1" applyNumberFormat="1" applyFont="1" applyFill="1" applyBorder="1" applyAlignment="1">
      <alignment vertical="top" wrapText="1"/>
    </xf>
    <xf numFmtId="49" fontId="26" fillId="0" borderId="8" xfId="1" applyNumberFormat="1" applyFont="1" applyFill="1" applyBorder="1" applyAlignment="1">
      <alignment horizontal="center" vertical="center" wrapText="1"/>
    </xf>
    <xf numFmtId="49" fontId="26" fillId="0" borderId="9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6" fillId="0" borderId="11" xfId="1" applyNumberFormat="1" applyFont="1" applyFill="1" applyBorder="1" applyAlignment="1">
      <alignment horizontal="center" vertical="center" wrapText="1"/>
    </xf>
    <xf numFmtId="49" fontId="26" fillId="0" borderId="2" xfId="1" applyNumberFormat="1" applyFont="1" applyFill="1" applyBorder="1" applyAlignment="1">
      <alignment horizontal="center" vertical="center" wrapText="1"/>
    </xf>
    <xf numFmtId="49" fontId="26" fillId="0" borderId="12" xfId="1" applyNumberFormat="1" applyFont="1" applyFill="1" applyBorder="1" applyAlignment="1">
      <alignment horizontal="center" vertical="center" wrapText="1"/>
    </xf>
    <xf numFmtId="49" fontId="26" fillId="0" borderId="15" xfId="1" applyNumberFormat="1" applyFont="1" applyFill="1" applyBorder="1" applyAlignment="1">
      <alignment vertical="top" wrapText="1"/>
    </xf>
    <xf numFmtId="49" fontId="26" fillId="0" borderId="1" xfId="1" applyNumberFormat="1" applyFont="1" applyFill="1" applyBorder="1" applyAlignment="1">
      <alignment vertical="top" wrapText="1"/>
    </xf>
    <xf numFmtId="49" fontId="10" fillId="0" borderId="1" xfId="1" applyNumberFormat="1" applyFont="1" applyFill="1" applyBorder="1" applyAlignment="1">
      <alignment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49" fontId="13" fillId="0" borderId="8" xfId="1" applyNumberFormat="1" applyFont="1" applyFill="1" applyBorder="1" applyAlignment="1">
      <alignment vertical="center" wrapText="1"/>
    </xf>
    <xf numFmtId="49" fontId="13" fillId="0" borderId="9" xfId="1" applyNumberFormat="1" applyFont="1" applyFill="1" applyBorder="1" applyAlignment="1">
      <alignment vertical="center" wrapText="1"/>
    </xf>
    <xf numFmtId="49" fontId="13" fillId="0" borderId="10" xfId="1" applyNumberFormat="1" applyFont="1" applyFill="1" applyBorder="1" applyAlignment="1">
      <alignment vertical="center" wrapText="1"/>
    </xf>
    <xf numFmtId="49" fontId="13" fillId="0" borderId="8" xfId="1" applyNumberFormat="1" applyFont="1" applyFill="1" applyBorder="1" applyAlignment="1">
      <alignment horizontal="center" vertical="center" wrapText="1"/>
    </xf>
    <xf numFmtId="49" fontId="13" fillId="0" borderId="9" xfId="1" applyNumberFormat="1" applyFont="1" applyFill="1" applyBorder="1" applyAlignment="1">
      <alignment horizontal="center" vertical="center" wrapText="1"/>
    </xf>
    <xf numFmtId="49" fontId="13" fillId="0" borderId="10" xfId="1" applyNumberFormat="1" applyFont="1" applyFill="1" applyBorder="1" applyAlignment="1">
      <alignment horizontal="center" vertical="center" wrapText="1"/>
    </xf>
    <xf numFmtId="49" fontId="13" fillId="0" borderId="11" xfId="1" applyNumberFormat="1" applyFont="1" applyFill="1" applyBorder="1" applyAlignment="1">
      <alignment horizontal="center" vertical="center" wrapText="1"/>
    </xf>
    <xf numFmtId="49" fontId="13" fillId="0" borderId="2" xfId="1" applyNumberFormat="1" applyFont="1" applyFill="1" applyBorder="1" applyAlignment="1">
      <alignment horizontal="center" vertical="center" wrapText="1"/>
    </xf>
    <xf numFmtId="49" fontId="13" fillId="0" borderId="12" xfId="1" applyNumberFormat="1" applyFont="1" applyFill="1" applyBorder="1" applyAlignment="1">
      <alignment horizontal="center" vertical="center" wrapText="1"/>
    </xf>
    <xf numFmtId="1" fontId="2" fillId="0" borderId="9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49" fontId="13" fillId="0" borderId="7" xfId="1" applyNumberFormat="1" applyFont="1" applyFill="1" applyBorder="1" applyAlignment="1">
      <alignment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/>
    <xf numFmtId="0" fontId="10" fillId="0" borderId="2" xfId="1" applyFont="1" applyBorder="1" applyAlignment="1">
      <alignment horizontal="center" vertical="center" wrapText="1"/>
    </xf>
    <xf numFmtId="49" fontId="13" fillId="0" borderId="11" xfId="1" applyNumberFormat="1" applyFont="1" applyFill="1" applyBorder="1" applyAlignment="1">
      <alignment vertical="center" wrapText="1"/>
    </xf>
    <xf numFmtId="49" fontId="13" fillId="0" borderId="2" xfId="1" applyNumberFormat="1" applyFont="1" applyFill="1" applyBorder="1" applyAlignment="1">
      <alignment vertical="center" wrapText="1"/>
    </xf>
    <xf numFmtId="49" fontId="13" fillId="0" borderId="12" xfId="1" applyNumberFormat="1" applyFont="1" applyFill="1" applyBorder="1" applyAlignment="1">
      <alignment vertical="center" wrapText="1"/>
    </xf>
    <xf numFmtId="0" fontId="10" fillId="0" borderId="0" xfId="1" applyFont="1" applyAlignment="1">
      <alignment vertical="center"/>
    </xf>
  </cellXfs>
  <cellStyles count="7">
    <cellStyle name="Обычный" xfId="0" builtinId="0"/>
    <cellStyle name="Обычный 2" xfId="1"/>
    <cellStyle name="Обычный 2 2" xfId="5"/>
    <cellStyle name="Обычный 2 3" xfId="6"/>
    <cellStyle name="Обычный 3" xfId="3"/>
    <cellStyle name="Обычный 4" xfId="4"/>
    <cellStyle name="Обычный_Sheet1 (2)" xfId="2"/>
  </cellStyles>
  <dxfs count="10"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105</xdr:row>
      <xdr:rowOff>0</xdr:rowOff>
    </xdr:from>
    <xdr:to>
      <xdr:col>69</xdr:col>
      <xdr:colOff>9525</xdr:colOff>
      <xdr:row>106</xdr:row>
      <xdr:rowOff>152400</xdr:rowOff>
    </xdr:to>
    <xdr:grpSp>
      <xdr:nvGrpSpPr>
        <xdr:cNvPr id="2" name="Group 33"/>
        <xdr:cNvGrpSpPr>
          <a:grpSpLocks/>
        </xdr:cNvGrpSpPr>
      </xdr:nvGrpSpPr>
      <xdr:grpSpPr bwMode="auto">
        <a:xfrm>
          <a:off x="250031" y="19907250"/>
          <a:ext cx="5998369" cy="319088"/>
          <a:chOff x="6" y="75"/>
          <a:chExt cx="586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4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134</xdr:row>
      <xdr:rowOff>95250</xdr:rowOff>
    </xdr:from>
    <xdr:to>
      <xdr:col>69</xdr:col>
      <xdr:colOff>0</xdr:colOff>
      <xdr:row>136</xdr:row>
      <xdr:rowOff>76200</xdr:rowOff>
    </xdr:to>
    <xdr:grpSp>
      <xdr:nvGrpSpPr>
        <xdr:cNvPr id="2" name="Group 33"/>
        <xdr:cNvGrpSpPr>
          <a:grpSpLocks/>
        </xdr:cNvGrpSpPr>
      </xdr:nvGrpSpPr>
      <xdr:grpSpPr bwMode="auto">
        <a:xfrm>
          <a:off x="242888" y="24562594"/>
          <a:ext cx="5995987" cy="314325"/>
          <a:chOff x="6" y="75"/>
          <a:chExt cx="586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4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93</xdr:row>
      <xdr:rowOff>57150</xdr:rowOff>
    </xdr:from>
    <xdr:to>
      <xdr:col>68</xdr:col>
      <xdr:colOff>47625</xdr:colOff>
      <xdr:row>95</xdr:row>
      <xdr:rowOff>38100</xdr:rowOff>
    </xdr:to>
    <xdr:grpSp>
      <xdr:nvGrpSpPr>
        <xdr:cNvPr id="2" name="Group 33"/>
        <xdr:cNvGrpSpPr>
          <a:grpSpLocks/>
        </xdr:cNvGrpSpPr>
      </xdr:nvGrpSpPr>
      <xdr:grpSpPr bwMode="auto">
        <a:xfrm>
          <a:off x="561975" y="17606963"/>
          <a:ext cx="8939213" cy="314325"/>
          <a:chOff x="6" y="75"/>
          <a:chExt cx="586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/>
        </xdr:spPr>
        <xdr:txBody>
          <a:bodyPr vertOverflow="clip" wrap="square" lIns="0" tIns="0" rIns="0" bIns="0" anchor="t" upright="1"/>
          <a:lstStyle/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"Інформаційно-аналітичний центр "ЛІГА",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effectLst/>
              <a:latin typeface="Times New Roman" pitchFamily="18" charset="0"/>
              <a:ea typeface="+mn-ea"/>
              <a:cs typeface="Times New Roman" pitchFamily="18" charset="0"/>
            </a:endParaRPr>
          </a:p>
          <a:p>
            <a:r>
              <a:rPr lang="uk-UA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© ТОВ "ЛІГА ЗАКОН", 201</a:t>
            </a:r>
            <a:r>
              <a:rPr lang="en-US" sz="900"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3</a:t>
            </a:r>
            <a:endParaRPr lang="uk-UA" sz="900">
              <a:latin typeface="Times New Roman" pitchFamily="18" charset="0"/>
              <a:cs typeface="Times New Roman" pitchFamily="18" charset="0"/>
            </a:endParaRPr>
          </a:p>
        </xdr:txBody>
      </xdr:sp>
      <xdr:pic>
        <xdr:nvPicPr>
          <xdr:cNvPr id="4" name="Picture 24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523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2;&#1087;&#1080;&#1090;&#1072;&#1083;-&#1044;&#1085;&#1077;&#1087;&#1088;_&#1056;&#1044;%20&#1087;&#1088;&#1086;&#1074;&#1077;&#1088;&#1082;&#1072;%20&#1092;&#1086;&#1088;&#1084;%20&#1060;&#1054;_1,2,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_сост"/>
      <sheetName val="контрол лист"/>
      <sheetName val="сч.44"/>
      <sheetName val="Корректировки в учете"/>
      <sheetName val="Ф2_сост"/>
      <sheetName val="Ф3_сост"/>
      <sheetName val="Ф1Заполн"/>
      <sheetName val="Ф2Заполн"/>
      <sheetName val="Ф3Заполн"/>
      <sheetName val="Ф4Заполн"/>
      <sheetName val="Ф5Заполн"/>
      <sheetName val="Ф6Заполн"/>
      <sheetName val="Ф1Печать"/>
      <sheetName val="Ф2Печать"/>
      <sheetName val="Ф3Печать"/>
      <sheetName val="Ф4Печать"/>
      <sheetName val="Ф5Печать"/>
      <sheetName val="Ф6Печа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I6" t="str">
            <v>2018</v>
          </cell>
          <cell r="BL6" t="str">
            <v>01</v>
          </cell>
          <cell r="BO6" t="str">
            <v>01</v>
          </cell>
        </row>
        <row r="7">
          <cell r="J7" t="str">
            <v>ТОВАРИСТВО З ОБМЕЖЕНОЮ ВІДПОВІДАЛЬНІСТЮ "ФІНАНСОВА КОМПАНІЯ "КАПІТАЛ-ДНІПРО"</v>
          </cell>
          <cell r="BI7" t="str">
            <v>35740385</v>
          </cell>
        </row>
        <row r="8">
          <cell r="H8" t="str">
            <v>Україна, Дніпропетровська обл., м. Дніпро, Шевченківський район</v>
          </cell>
          <cell r="BI8" t="str">
            <v>1210136600</v>
          </cell>
        </row>
        <row r="9">
          <cell r="AB9" t="str">
            <v>Товариство з обмеженою відповідальністю</v>
          </cell>
          <cell r="BI9" t="str">
            <v>240</v>
          </cell>
        </row>
        <row r="10">
          <cell r="Q10" t="str">
            <v>інші види кредитування</v>
          </cell>
          <cell r="BI10" t="str">
            <v>64.92</v>
          </cell>
        </row>
        <row r="11">
          <cell r="S11" t="str">
            <v>5</v>
          </cell>
        </row>
        <row r="12">
          <cell r="K12" t="str">
            <v>вул. Глинки, буд. 7, Шевченківський р-н, м. ДНІПРО, ДНІПРОПЕТРОВСЬКА обл., 49000, 7322395</v>
          </cell>
        </row>
        <row r="15">
          <cell r="BI15" t="str">
            <v>-</v>
          </cell>
        </row>
        <row r="16">
          <cell r="BI16" t="str">
            <v>V</v>
          </cell>
        </row>
        <row r="19">
          <cell r="AB19" t="str">
            <v>31 грудня</v>
          </cell>
          <cell r="AO19" t="str">
            <v>17</v>
          </cell>
        </row>
        <row r="26">
          <cell r="AY26">
            <v>42</v>
          </cell>
          <cell r="BH26">
            <v>42</v>
          </cell>
        </row>
        <row r="27">
          <cell r="AY27">
            <v>42</v>
          </cell>
          <cell r="BH27">
            <v>42</v>
          </cell>
        </row>
        <row r="28">
          <cell r="BH28">
            <v>0</v>
          </cell>
        </row>
        <row r="30">
          <cell r="AY30">
            <v>352</v>
          </cell>
          <cell r="BH30">
            <v>352</v>
          </cell>
        </row>
        <row r="31">
          <cell r="AY31">
            <v>352</v>
          </cell>
          <cell r="BH31">
            <v>352</v>
          </cell>
        </row>
        <row r="33">
          <cell r="BH33">
            <v>0</v>
          </cell>
        </row>
        <row r="34">
          <cell r="BH34">
            <v>0</v>
          </cell>
        </row>
        <row r="36">
          <cell r="BH36">
            <v>0</v>
          </cell>
        </row>
        <row r="37">
          <cell r="BH37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5">
          <cell r="BH45">
            <v>0</v>
          </cell>
        </row>
        <row r="46">
          <cell r="BH46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4">
          <cell r="BH54">
            <v>0</v>
          </cell>
        </row>
        <row r="55">
          <cell r="BH55">
            <v>0</v>
          </cell>
        </row>
        <row r="56">
          <cell r="BH56">
            <v>0</v>
          </cell>
        </row>
        <row r="57">
          <cell r="BH57">
            <v>20709</v>
          </cell>
        </row>
        <row r="59">
          <cell r="BH59">
            <v>0</v>
          </cell>
        </row>
        <row r="60">
          <cell r="BH60">
            <v>0</v>
          </cell>
        </row>
        <row r="62">
          <cell r="AY62">
            <v>1511</v>
          </cell>
          <cell r="BH62">
            <v>1979</v>
          </cell>
        </row>
        <row r="63">
          <cell r="BH63">
            <v>0</v>
          </cell>
        </row>
        <row r="64">
          <cell r="AY64">
            <v>4728</v>
          </cell>
          <cell r="BH64">
            <v>4430</v>
          </cell>
        </row>
        <row r="65">
          <cell r="BH65">
            <v>0</v>
          </cell>
        </row>
        <row r="66">
          <cell r="AY66">
            <v>1</v>
          </cell>
          <cell r="BH66">
            <v>68</v>
          </cell>
        </row>
        <row r="67">
          <cell r="BH67">
            <v>0</v>
          </cell>
        </row>
        <row r="68">
          <cell r="AY68">
            <v>1</v>
          </cell>
          <cell r="BH68">
            <v>68</v>
          </cell>
        </row>
        <row r="69">
          <cell r="BH69">
            <v>0</v>
          </cell>
        </row>
        <row r="71">
          <cell r="BH71">
            <v>0</v>
          </cell>
        </row>
        <row r="72">
          <cell r="BH72">
            <v>0</v>
          </cell>
        </row>
        <row r="73">
          <cell r="BH73">
            <v>0</v>
          </cell>
        </row>
        <row r="74">
          <cell r="BH74">
            <v>0</v>
          </cell>
        </row>
        <row r="75">
          <cell r="BH75">
            <v>0</v>
          </cell>
        </row>
        <row r="77">
          <cell r="BH77">
            <v>363</v>
          </cell>
        </row>
        <row r="84">
          <cell r="AY84">
            <v>10100</v>
          </cell>
          <cell r="BH84">
            <v>18600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AY89">
            <v>0</v>
          </cell>
          <cell r="BH89">
            <v>0</v>
          </cell>
        </row>
        <row r="90">
          <cell r="AY90">
            <v>36</v>
          </cell>
          <cell r="BH90">
            <v>36</v>
          </cell>
        </row>
        <row r="91">
          <cell r="AZ91">
            <v>-3932</v>
          </cell>
          <cell r="BI91">
            <v>-3748</v>
          </cell>
        </row>
        <row r="92">
          <cell r="AY92" t="str">
            <v>(</v>
          </cell>
          <cell r="BF92" t="str">
            <v>)</v>
          </cell>
          <cell r="BH92" t="str">
            <v>(</v>
          </cell>
          <cell r="BJ92">
            <v>0</v>
          </cell>
          <cell r="BO92" t="str">
            <v>)</v>
          </cell>
        </row>
        <row r="93">
          <cell r="AY93" t="str">
            <v>(</v>
          </cell>
          <cell r="BF93" t="str">
            <v>)</v>
          </cell>
          <cell r="BH93" t="str">
            <v>(</v>
          </cell>
          <cell r="BJ93">
            <v>0</v>
          </cell>
          <cell r="BO93" t="str">
            <v>)</v>
          </cell>
        </row>
        <row r="94">
          <cell r="BH94">
            <v>0</v>
          </cell>
        </row>
        <row r="97">
          <cell r="BH97">
            <v>0</v>
          </cell>
        </row>
        <row r="98">
          <cell r="BH98">
            <v>0</v>
          </cell>
        </row>
        <row r="99">
          <cell r="BH99">
            <v>0</v>
          </cell>
        </row>
        <row r="100">
          <cell r="BH100">
            <v>10523</v>
          </cell>
        </row>
        <row r="101">
          <cell r="BH101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07">
          <cell r="BH107">
            <v>0</v>
          </cell>
        </row>
        <row r="108">
          <cell r="BH108">
            <v>0</v>
          </cell>
        </row>
        <row r="109">
          <cell r="BH109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0</v>
          </cell>
        </row>
        <row r="115">
          <cell r="BH115">
            <v>0</v>
          </cell>
        </row>
        <row r="116">
          <cell r="BH116">
            <v>0</v>
          </cell>
        </row>
        <row r="118">
          <cell r="BH118">
            <v>0</v>
          </cell>
        </row>
        <row r="119">
          <cell r="BH119">
            <v>0</v>
          </cell>
        </row>
        <row r="120">
          <cell r="AY120">
            <v>30</v>
          </cell>
          <cell r="BH120">
            <v>76</v>
          </cell>
        </row>
        <row r="121">
          <cell r="AY121">
            <v>30</v>
          </cell>
          <cell r="BH121">
            <v>76</v>
          </cell>
        </row>
        <row r="122">
          <cell r="BH122">
            <v>0</v>
          </cell>
        </row>
        <row r="123">
          <cell r="BH123">
            <v>0</v>
          </cell>
        </row>
        <row r="124">
          <cell r="AY124">
            <v>3</v>
          </cell>
          <cell r="BH124">
            <v>4</v>
          </cell>
        </row>
        <row r="125">
          <cell r="BH125">
            <v>0</v>
          </cell>
        </row>
        <row r="126">
          <cell r="BH126">
            <v>0</v>
          </cell>
        </row>
        <row r="127">
          <cell r="BH127">
            <v>0</v>
          </cell>
        </row>
        <row r="128">
          <cell r="AY128">
            <v>3</v>
          </cell>
          <cell r="BH128">
            <v>15</v>
          </cell>
        </row>
        <row r="129">
          <cell r="BH129">
            <v>0</v>
          </cell>
        </row>
        <row r="130">
          <cell r="BH130">
            <v>0</v>
          </cell>
        </row>
        <row r="131">
          <cell r="BH131">
            <v>2043</v>
          </cell>
        </row>
        <row r="133">
          <cell r="BH133">
            <v>0</v>
          </cell>
        </row>
        <row r="134">
          <cell r="BH134">
            <v>0</v>
          </cell>
        </row>
        <row r="137">
          <cell r="AH137" t="str">
            <v>Чабаненко Євген Олекович</v>
          </cell>
        </row>
        <row r="139">
          <cell r="AH139" t="str">
            <v>Горіна Нінель Борисівна</v>
          </cell>
        </row>
      </sheetData>
      <sheetData sheetId="7">
        <row r="8">
          <cell r="AB8" t="str">
            <v>рік</v>
          </cell>
        </row>
        <row r="16">
          <cell r="AY16">
            <v>1250</v>
          </cell>
          <cell r="BH16">
            <v>639</v>
          </cell>
        </row>
        <row r="22">
          <cell r="AY22" t="str">
            <v>(</v>
          </cell>
          <cell r="AZ22">
            <v>0</v>
          </cell>
          <cell r="BG22" t="str">
            <v>)</v>
          </cell>
          <cell r="BH22" t="str">
            <v>(</v>
          </cell>
          <cell r="BR22" t="str">
            <v>)</v>
          </cell>
        </row>
        <row r="27">
          <cell r="AZ27">
            <v>0</v>
          </cell>
        </row>
        <row r="28">
          <cell r="AZ28">
            <v>0</v>
          </cell>
        </row>
        <row r="29">
          <cell r="AY29">
            <v>0</v>
          </cell>
        </row>
        <row r="30">
          <cell r="AY30">
            <v>0</v>
          </cell>
        </row>
        <row r="31">
          <cell r="AY31">
            <v>172</v>
          </cell>
          <cell r="BH31">
            <v>1</v>
          </cell>
        </row>
        <row r="32">
          <cell r="AY32">
            <v>0</v>
          </cell>
        </row>
        <row r="33">
          <cell r="AY33">
            <v>0</v>
          </cell>
        </row>
        <row r="34">
          <cell r="AY34" t="str">
            <v>(</v>
          </cell>
          <cell r="AZ34">
            <v>297</v>
          </cell>
          <cell r="BG34" t="str">
            <v>)</v>
          </cell>
          <cell r="BH34" t="str">
            <v>(</v>
          </cell>
          <cell r="BI34">
            <v>144</v>
          </cell>
          <cell r="BR34" t="str">
            <v>)</v>
          </cell>
        </row>
        <row r="35">
          <cell r="AY35" t="str">
            <v>(</v>
          </cell>
          <cell r="AZ35">
            <v>0</v>
          </cell>
          <cell r="BG35" t="str">
            <v>)</v>
          </cell>
          <cell r="BH35" t="str">
            <v>(</v>
          </cell>
          <cell r="BR35" t="str">
            <v>)</v>
          </cell>
        </row>
        <row r="36">
          <cell r="AY36" t="str">
            <v>(</v>
          </cell>
          <cell r="AZ36">
            <v>746</v>
          </cell>
          <cell r="BG36" t="str">
            <v>)</v>
          </cell>
          <cell r="BH36" t="str">
            <v>(</v>
          </cell>
          <cell r="BI36">
            <v>330</v>
          </cell>
          <cell r="BR36" t="str">
            <v>)</v>
          </cell>
        </row>
        <row r="37">
          <cell r="AY37" t="str">
            <v>(</v>
          </cell>
          <cell r="BG37" t="str">
            <v>)</v>
          </cell>
          <cell r="BH37" t="str">
            <v>(</v>
          </cell>
          <cell r="BR37" t="str">
            <v>)</v>
          </cell>
        </row>
        <row r="38">
          <cell r="AY38" t="str">
            <v>(</v>
          </cell>
          <cell r="BG38" t="str">
            <v>)</v>
          </cell>
          <cell r="BH38" t="str">
            <v>(</v>
          </cell>
          <cell r="BR38" t="str">
            <v>)</v>
          </cell>
        </row>
        <row r="43">
          <cell r="AY43">
            <v>0</v>
          </cell>
        </row>
        <row r="44">
          <cell r="AY44">
            <v>0</v>
          </cell>
        </row>
        <row r="45">
          <cell r="AY45">
            <v>0</v>
          </cell>
        </row>
        <row r="46">
          <cell r="AY46" t="str">
            <v>(</v>
          </cell>
          <cell r="AZ46">
            <v>119</v>
          </cell>
          <cell r="BG46" t="str">
            <v>)</v>
          </cell>
          <cell r="BH46" t="str">
            <v>(</v>
          </cell>
          <cell r="BR46" t="str">
            <v>)</v>
          </cell>
        </row>
        <row r="47">
          <cell r="AY47" t="str">
            <v>(</v>
          </cell>
          <cell r="BG47" t="str">
            <v>)</v>
          </cell>
          <cell r="BH47" t="str">
            <v>(</v>
          </cell>
          <cell r="BR47" t="str">
            <v>)</v>
          </cell>
        </row>
        <row r="48">
          <cell r="AY48" t="str">
            <v>(</v>
          </cell>
          <cell r="AZ48">
            <v>0</v>
          </cell>
          <cell r="BG48" t="str">
            <v>)</v>
          </cell>
          <cell r="BH48" t="str">
            <v>(</v>
          </cell>
          <cell r="BR48" t="str">
            <v>)</v>
          </cell>
        </row>
        <row r="49">
          <cell r="AZ49">
            <v>0</v>
          </cell>
        </row>
        <row r="53">
          <cell r="AZ53">
            <v>-76</v>
          </cell>
          <cell r="BI53">
            <v>-30</v>
          </cell>
        </row>
        <row r="54">
          <cell r="AZ54">
            <v>0</v>
          </cell>
        </row>
        <row r="77">
          <cell r="AY77">
            <v>0</v>
          </cell>
        </row>
        <row r="78">
          <cell r="AY78">
            <v>164</v>
          </cell>
          <cell r="BH78">
            <v>50</v>
          </cell>
        </row>
        <row r="79">
          <cell r="AY79">
            <v>36</v>
          </cell>
          <cell r="BH79">
            <v>11</v>
          </cell>
        </row>
        <row r="80">
          <cell r="AY80">
            <v>0</v>
          </cell>
        </row>
        <row r="81">
          <cell r="AY81">
            <v>843</v>
          </cell>
          <cell r="BH81">
            <v>414</v>
          </cell>
        </row>
      </sheetData>
      <sheetData sheetId="8">
        <row r="14">
          <cell r="AQ14">
            <v>375</v>
          </cell>
        </row>
        <row r="17">
          <cell r="AQ17">
            <v>0</v>
          </cell>
        </row>
        <row r="18">
          <cell r="AQ18">
            <v>0</v>
          </cell>
        </row>
        <row r="19">
          <cell r="AQ19">
            <v>0</v>
          </cell>
        </row>
        <row r="20">
          <cell r="AQ20">
            <v>0</v>
          </cell>
        </row>
        <row r="21">
          <cell r="AQ21">
            <v>0</v>
          </cell>
        </row>
        <row r="22">
          <cell r="AQ22">
            <v>0</v>
          </cell>
        </row>
        <row r="23">
          <cell r="AQ23">
            <v>6</v>
          </cell>
        </row>
        <row r="24">
          <cell r="AQ24">
            <v>0</v>
          </cell>
        </row>
        <row r="25">
          <cell r="AQ25">
            <v>0</v>
          </cell>
        </row>
        <row r="26">
          <cell r="AQ26">
            <v>0</v>
          </cell>
        </row>
        <row r="27">
          <cell r="AQ27">
            <v>0</v>
          </cell>
        </row>
        <row r="28">
          <cell r="AQ28">
            <v>1500</v>
          </cell>
          <cell r="BE28">
            <v>2</v>
          </cell>
        </row>
        <row r="29">
          <cell r="AQ29">
            <v>0</v>
          </cell>
          <cell r="BE29">
            <v>5</v>
          </cell>
        </row>
        <row r="30">
          <cell r="AQ30" t="str">
            <v>(</v>
          </cell>
          <cell r="AR30">
            <v>26</v>
          </cell>
          <cell r="BD30" t="str">
            <v>)</v>
          </cell>
          <cell r="BE30" t="str">
            <v>(</v>
          </cell>
          <cell r="BF30">
            <v>216</v>
          </cell>
          <cell r="BR30" t="str">
            <v>)</v>
          </cell>
        </row>
        <row r="32">
          <cell r="AQ32" t="str">
            <v>(</v>
          </cell>
          <cell r="AR32">
            <v>136</v>
          </cell>
          <cell r="BD32" t="str">
            <v>)</v>
          </cell>
          <cell r="BE32" t="str">
            <v>(</v>
          </cell>
          <cell r="BF32">
            <v>47</v>
          </cell>
          <cell r="BR32" t="str">
            <v>)</v>
          </cell>
        </row>
        <row r="33">
          <cell r="AQ33" t="str">
            <v>(</v>
          </cell>
          <cell r="AR33">
            <v>37</v>
          </cell>
          <cell r="BD33" t="str">
            <v>)</v>
          </cell>
          <cell r="BE33" t="str">
            <v>(</v>
          </cell>
          <cell r="BF33">
            <v>12</v>
          </cell>
          <cell r="BR33" t="str">
            <v>)</v>
          </cell>
        </row>
        <row r="34">
          <cell r="AQ34" t="str">
            <v>(</v>
          </cell>
          <cell r="AR34">
            <v>98</v>
          </cell>
          <cell r="BD34" t="str">
            <v>)</v>
          </cell>
          <cell r="BE34" t="str">
            <v>(</v>
          </cell>
          <cell r="BF34">
            <v>39</v>
          </cell>
          <cell r="BR34" t="str">
            <v>)</v>
          </cell>
        </row>
        <row r="35">
          <cell r="AQ35" t="str">
            <v>(</v>
          </cell>
          <cell r="AR35">
            <v>30</v>
          </cell>
          <cell r="BD35" t="str">
            <v>)</v>
          </cell>
          <cell r="BE35" t="str">
            <v>(</v>
          </cell>
          <cell r="BF35">
            <v>30</v>
          </cell>
          <cell r="BR35" t="str">
            <v>)</v>
          </cell>
        </row>
        <row r="36">
          <cell r="AQ36" t="str">
            <v>(</v>
          </cell>
          <cell r="AR36">
            <v>0</v>
          </cell>
          <cell r="BD36" t="str">
            <v>)</v>
          </cell>
          <cell r="BE36" t="str">
            <v>(</v>
          </cell>
          <cell r="BR36" t="str">
            <v>)</v>
          </cell>
        </row>
        <row r="37">
          <cell r="AQ37" t="str">
            <v>(</v>
          </cell>
          <cell r="AR37">
            <v>68</v>
          </cell>
          <cell r="BD37" t="str">
            <v>)</v>
          </cell>
          <cell r="BE37" t="str">
            <v>(</v>
          </cell>
          <cell r="BF37">
            <v>9</v>
          </cell>
          <cell r="BR37" t="str">
            <v>)</v>
          </cell>
        </row>
        <row r="38">
          <cell r="AQ38" t="str">
            <v>(</v>
          </cell>
          <cell r="AR38">
            <v>0</v>
          </cell>
          <cell r="BD38" t="str">
            <v>)</v>
          </cell>
          <cell r="BE38" t="str">
            <v>(</v>
          </cell>
          <cell r="BR38" t="str">
            <v>)</v>
          </cell>
        </row>
        <row r="39">
          <cell r="AQ39" t="str">
            <v>(</v>
          </cell>
          <cell r="AR39">
            <v>0</v>
          </cell>
          <cell r="BD39" t="str">
            <v>)</v>
          </cell>
          <cell r="BE39" t="str">
            <v>(</v>
          </cell>
          <cell r="BR39" t="str">
            <v>)</v>
          </cell>
        </row>
        <row r="40">
          <cell r="AQ40" t="str">
            <v>(</v>
          </cell>
          <cell r="AR40">
            <v>0</v>
          </cell>
          <cell r="BD40" t="str">
            <v>)</v>
          </cell>
          <cell r="BE40" t="str">
            <v>(</v>
          </cell>
          <cell r="BR40" t="str">
            <v>)</v>
          </cell>
        </row>
        <row r="41">
          <cell r="AQ41" t="str">
            <v>(</v>
          </cell>
          <cell r="AR41">
            <v>0</v>
          </cell>
          <cell r="BD41" t="str">
            <v>)</v>
          </cell>
          <cell r="BE41" t="str">
            <v>(</v>
          </cell>
          <cell r="BR41" t="str">
            <v>)</v>
          </cell>
        </row>
        <row r="42">
          <cell r="AQ42" t="str">
            <v>(</v>
          </cell>
          <cell r="AR42">
            <v>22631</v>
          </cell>
          <cell r="BD42" t="str">
            <v>)</v>
          </cell>
          <cell r="BE42" t="str">
            <v>(</v>
          </cell>
          <cell r="BR42" t="str">
            <v>)</v>
          </cell>
        </row>
        <row r="43">
          <cell r="AQ43" t="str">
            <v>(</v>
          </cell>
          <cell r="AR43">
            <v>22</v>
          </cell>
          <cell r="BD43" t="str">
            <v>)</v>
          </cell>
          <cell r="BE43" t="str">
            <v>(</v>
          </cell>
          <cell r="BF43">
            <v>39</v>
          </cell>
          <cell r="BR43" t="str">
            <v>)</v>
          </cell>
        </row>
        <row r="45">
          <cell r="AQ45">
            <v>0</v>
          </cell>
        </row>
        <row r="48">
          <cell r="AQ48">
            <v>0</v>
          </cell>
        </row>
        <row r="49">
          <cell r="AQ49">
            <v>0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1752</v>
          </cell>
          <cell r="BE53">
            <v>186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(</v>
          </cell>
          <cell r="AR56">
            <v>0</v>
          </cell>
          <cell r="BD56" t="str">
            <v>)</v>
          </cell>
          <cell r="BE56" t="str">
            <v>(</v>
          </cell>
          <cell r="BR56" t="str">
            <v>)</v>
          </cell>
        </row>
        <row r="58">
          <cell r="AQ58" t="str">
            <v>(</v>
          </cell>
          <cell r="AR58">
            <v>0</v>
          </cell>
          <cell r="BD58" t="str">
            <v>)</v>
          </cell>
          <cell r="BE58" t="str">
            <v>(</v>
          </cell>
          <cell r="BR58" t="str">
            <v>)</v>
          </cell>
        </row>
        <row r="59">
          <cell r="AQ59" t="str">
            <v>(</v>
          </cell>
          <cell r="AR59">
            <v>0</v>
          </cell>
          <cell r="BD59" t="str">
            <v>)</v>
          </cell>
          <cell r="BE59" t="str">
            <v>(</v>
          </cell>
          <cell r="BR59" t="str">
            <v>)</v>
          </cell>
        </row>
        <row r="60">
          <cell r="AQ60" t="str">
            <v>(</v>
          </cell>
          <cell r="AR60">
            <v>1612</v>
          </cell>
          <cell r="BD60" t="str">
            <v>)</v>
          </cell>
          <cell r="BE60" t="str">
            <v>(</v>
          </cell>
          <cell r="BR60" t="str">
            <v>)</v>
          </cell>
        </row>
        <row r="61">
          <cell r="AQ61" t="str">
            <v>(</v>
          </cell>
          <cell r="AR61">
            <v>0</v>
          </cell>
          <cell r="BD61" t="str">
            <v>)</v>
          </cell>
          <cell r="BE61" t="str">
            <v>(</v>
          </cell>
          <cell r="BR61" t="str">
            <v>)</v>
          </cell>
        </row>
        <row r="62">
          <cell r="AQ62" t="str">
            <v>(</v>
          </cell>
          <cell r="AR62">
            <v>0</v>
          </cell>
          <cell r="BD62" t="str">
            <v>)</v>
          </cell>
          <cell r="BE62" t="str">
            <v>(</v>
          </cell>
          <cell r="BR62" t="str">
            <v>)</v>
          </cell>
        </row>
        <row r="64">
          <cell r="AQ64">
            <v>8500</v>
          </cell>
        </row>
        <row r="67">
          <cell r="AQ67">
            <v>19252</v>
          </cell>
          <cell r="BE67">
            <v>11</v>
          </cell>
        </row>
        <row r="68">
          <cell r="AQ68">
            <v>0</v>
          </cell>
        </row>
        <row r="69">
          <cell r="AQ69">
            <v>0</v>
          </cell>
        </row>
        <row r="70">
          <cell r="AQ70" t="str">
            <v>(</v>
          </cell>
          <cell r="AR70">
            <v>0</v>
          </cell>
          <cell r="BD70" t="str">
            <v>)</v>
          </cell>
          <cell r="BE70" t="str">
            <v>(</v>
          </cell>
          <cell r="BR70" t="str">
            <v>)</v>
          </cell>
        </row>
        <row r="72">
          <cell r="AQ72" t="str">
            <v>(</v>
          </cell>
          <cell r="AR72">
            <v>6756</v>
          </cell>
          <cell r="BD72" t="str">
            <v>)</v>
          </cell>
          <cell r="BE72" t="str">
            <v>(</v>
          </cell>
          <cell r="BF72">
            <v>11</v>
          </cell>
          <cell r="BR72" t="str">
            <v>)</v>
          </cell>
        </row>
        <row r="73">
          <cell r="AQ73" t="str">
            <v>(</v>
          </cell>
          <cell r="AR73">
            <v>0</v>
          </cell>
          <cell r="BD73" t="str">
            <v>)</v>
          </cell>
          <cell r="BE73" t="str">
            <v>(</v>
          </cell>
          <cell r="BR73" t="str">
            <v>)</v>
          </cell>
        </row>
        <row r="74">
          <cell r="AQ74" t="str">
            <v>(</v>
          </cell>
          <cell r="AR74">
            <v>0</v>
          </cell>
          <cell r="BD74" t="str">
            <v>)</v>
          </cell>
          <cell r="BE74" t="str">
            <v>(</v>
          </cell>
          <cell r="BR74" t="str">
            <v>)</v>
          </cell>
        </row>
        <row r="75">
          <cell r="AQ75" t="str">
            <v>(</v>
          </cell>
          <cell r="AR75">
            <v>0</v>
          </cell>
          <cell r="BD75" t="str">
            <v>)</v>
          </cell>
          <cell r="BE75" t="str">
            <v>(</v>
          </cell>
          <cell r="BR75" t="str">
            <v>)</v>
          </cell>
        </row>
        <row r="76">
          <cell r="AQ76" t="str">
            <v>(</v>
          </cell>
          <cell r="AR76">
            <v>0</v>
          </cell>
          <cell r="BD76" t="str">
            <v>)</v>
          </cell>
          <cell r="BE76" t="str">
            <v>(</v>
          </cell>
          <cell r="BR76" t="str">
            <v>)</v>
          </cell>
        </row>
        <row r="77">
          <cell r="AQ77" t="str">
            <v>(</v>
          </cell>
          <cell r="AR77">
            <v>0</v>
          </cell>
          <cell r="BD77" t="str">
            <v>)</v>
          </cell>
          <cell r="BE77" t="str">
            <v>(</v>
          </cell>
          <cell r="BR77" t="str">
            <v>)</v>
          </cell>
        </row>
        <row r="78">
          <cell r="AQ78" t="str">
            <v>(</v>
          </cell>
          <cell r="AR78">
            <v>0</v>
          </cell>
          <cell r="BD78" t="str">
            <v>)</v>
          </cell>
          <cell r="BE78" t="str">
            <v>(</v>
          </cell>
          <cell r="BR78" t="str">
            <v>)</v>
          </cell>
        </row>
        <row r="84">
          <cell r="AQ84">
            <v>1</v>
          </cell>
          <cell r="BE84">
            <v>161</v>
          </cell>
          <cell r="CE84" t="str">
            <v>161</v>
          </cell>
        </row>
        <row r="85">
          <cell r="AQ85">
            <v>0</v>
          </cell>
        </row>
      </sheetData>
      <sheetData sheetId="9">
        <row r="8">
          <cell r="AD8" t="str">
            <v>рік</v>
          </cell>
        </row>
        <row r="14">
          <cell r="Q14">
            <v>10100</v>
          </cell>
          <cell r="AK14">
            <v>36</v>
          </cell>
          <cell r="AQ14">
            <v>-3932</v>
          </cell>
        </row>
        <row r="21">
          <cell r="AQ21">
            <v>184</v>
          </cell>
        </row>
        <row r="36">
          <cell r="Q36">
            <v>8500</v>
          </cell>
          <cell r="AX36">
            <v>-8500</v>
          </cell>
        </row>
        <row r="37">
          <cell r="AX37">
            <v>8500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CI247"/>
  <sheetViews>
    <sheetView showGridLines="0" showZeros="0" topLeftCell="A91" zoomScale="80" zoomScaleNormal="80" workbookViewId="0">
      <selection activeCell="A58" sqref="A58:AT58"/>
    </sheetView>
  </sheetViews>
  <sheetFormatPr defaultColWidth="1.28515625" defaultRowHeight="12.75" x14ac:dyDescent="0.2"/>
  <cols>
    <col min="1" max="46" width="1.7109375" style="138" customWidth="1"/>
    <col min="47" max="50" width="1.5703125" style="138" customWidth="1"/>
    <col min="51" max="51" width="7.5703125" style="138" customWidth="1"/>
    <col min="52" max="69" width="1.42578125" style="138" customWidth="1"/>
    <col min="70" max="74" width="1.28515625" style="138"/>
    <col min="75" max="75" width="2.5703125" style="138" customWidth="1"/>
    <col min="76" max="76" width="11" style="150" customWidth="1"/>
    <col min="77" max="79" width="9.42578125" style="150" customWidth="1"/>
    <col min="80" max="258" width="1.28515625" style="138"/>
    <col min="259" max="304" width="1.7109375" style="138" customWidth="1"/>
    <col min="305" max="308" width="1.5703125" style="138" customWidth="1"/>
    <col min="309" max="326" width="1.42578125" style="138" customWidth="1"/>
    <col min="327" max="331" width="1.28515625" style="138"/>
    <col min="332" max="332" width="9.28515625" style="138" customWidth="1"/>
    <col min="333" max="335" width="9.42578125" style="138" customWidth="1"/>
    <col min="336" max="514" width="1.28515625" style="138"/>
    <col min="515" max="560" width="1.7109375" style="138" customWidth="1"/>
    <col min="561" max="564" width="1.5703125" style="138" customWidth="1"/>
    <col min="565" max="582" width="1.42578125" style="138" customWidth="1"/>
    <col min="583" max="587" width="1.28515625" style="138"/>
    <col min="588" max="588" width="9.28515625" style="138" customWidth="1"/>
    <col min="589" max="591" width="9.42578125" style="138" customWidth="1"/>
    <col min="592" max="770" width="1.28515625" style="138"/>
    <col min="771" max="816" width="1.7109375" style="138" customWidth="1"/>
    <col min="817" max="820" width="1.5703125" style="138" customWidth="1"/>
    <col min="821" max="838" width="1.42578125" style="138" customWidth="1"/>
    <col min="839" max="843" width="1.28515625" style="138"/>
    <col min="844" max="844" width="9.28515625" style="138" customWidth="1"/>
    <col min="845" max="847" width="9.42578125" style="138" customWidth="1"/>
    <col min="848" max="1026" width="1.28515625" style="138"/>
    <col min="1027" max="1072" width="1.7109375" style="138" customWidth="1"/>
    <col min="1073" max="1076" width="1.5703125" style="138" customWidth="1"/>
    <col min="1077" max="1094" width="1.42578125" style="138" customWidth="1"/>
    <col min="1095" max="1099" width="1.28515625" style="138"/>
    <col min="1100" max="1100" width="9.28515625" style="138" customWidth="1"/>
    <col min="1101" max="1103" width="9.42578125" style="138" customWidth="1"/>
    <col min="1104" max="1282" width="1.28515625" style="138"/>
    <col min="1283" max="1328" width="1.7109375" style="138" customWidth="1"/>
    <col min="1329" max="1332" width="1.5703125" style="138" customWidth="1"/>
    <col min="1333" max="1350" width="1.42578125" style="138" customWidth="1"/>
    <col min="1351" max="1355" width="1.28515625" style="138"/>
    <col min="1356" max="1356" width="9.28515625" style="138" customWidth="1"/>
    <col min="1357" max="1359" width="9.42578125" style="138" customWidth="1"/>
    <col min="1360" max="1538" width="1.28515625" style="138"/>
    <col min="1539" max="1584" width="1.7109375" style="138" customWidth="1"/>
    <col min="1585" max="1588" width="1.5703125" style="138" customWidth="1"/>
    <col min="1589" max="1606" width="1.42578125" style="138" customWidth="1"/>
    <col min="1607" max="1611" width="1.28515625" style="138"/>
    <col min="1612" max="1612" width="9.28515625" style="138" customWidth="1"/>
    <col min="1613" max="1615" width="9.42578125" style="138" customWidth="1"/>
    <col min="1616" max="1794" width="1.28515625" style="138"/>
    <col min="1795" max="1840" width="1.7109375" style="138" customWidth="1"/>
    <col min="1841" max="1844" width="1.5703125" style="138" customWidth="1"/>
    <col min="1845" max="1862" width="1.42578125" style="138" customWidth="1"/>
    <col min="1863" max="1867" width="1.28515625" style="138"/>
    <col min="1868" max="1868" width="9.28515625" style="138" customWidth="1"/>
    <col min="1869" max="1871" width="9.42578125" style="138" customWidth="1"/>
    <col min="1872" max="2050" width="1.28515625" style="138"/>
    <col min="2051" max="2096" width="1.7109375" style="138" customWidth="1"/>
    <col min="2097" max="2100" width="1.5703125" style="138" customWidth="1"/>
    <col min="2101" max="2118" width="1.42578125" style="138" customWidth="1"/>
    <col min="2119" max="2123" width="1.28515625" style="138"/>
    <col min="2124" max="2124" width="9.28515625" style="138" customWidth="1"/>
    <col min="2125" max="2127" width="9.42578125" style="138" customWidth="1"/>
    <col min="2128" max="2306" width="1.28515625" style="138"/>
    <col min="2307" max="2352" width="1.7109375" style="138" customWidth="1"/>
    <col min="2353" max="2356" width="1.5703125" style="138" customWidth="1"/>
    <col min="2357" max="2374" width="1.42578125" style="138" customWidth="1"/>
    <col min="2375" max="2379" width="1.28515625" style="138"/>
    <col min="2380" max="2380" width="9.28515625" style="138" customWidth="1"/>
    <col min="2381" max="2383" width="9.42578125" style="138" customWidth="1"/>
    <col min="2384" max="2562" width="1.28515625" style="138"/>
    <col min="2563" max="2608" width="1.7109375" style="138" customWidth="1"/>
    <col min="2609" max="2612" width="1.5703125" style="138" customWidth="1"/>
    <col min="2613" max="2630" width="1.42578125" style="138" customWidth="1"/>
    <col min="2631" max="2635" width="1.28515625" style="138"/>
    <col min="2636" max="2636" width="9.28515625" style="138" customWidth="1"/>
    <col min="2637" max="2639" width="9.42578125" style="138" customWidth="1"/>
    <col min="2640" max="2818" width="1.28515625" style="138"/>
    <col min="2819" max="2864" width="1.7109375" style="138" customWidth="1"/>
    <col min="2865" max="2868" width="1.5703125" style="138" customWidth="1"/>
    <col min="2869" max="2886" width="1.42578125" style="138" customWidth="1"/>
    <col min="2887" max="2891" width="1.28515625" style="138"/>
    <col min="2892" max="2892" width="9.28515625" style="138" customWidth="1"/>
    <col min="2893" max="2895" width="9.42578125" style="138" customWidth="1"/>
    <col min="2896" max="3074" width="1.28515625" style="138"/>
    <col min="3075" max="3120" width="1.7109375" style="138" customWidth="1"/>
    <col min="3121" max="3124" width="1.5703125" style="138" customWidth="1"/>
    <col min="3125" max="3142" width="1.42578125" style="138" customWidth="1"/>
    <col min="3143" max="3147" width="1.28515625" style="138"/>
    <col min="3148" max="3148" width="9.28515625" style="138" customWidth="1"/>
    <col min="3149" max="3151" width="9.42578125" style="138" customWidth="1"/>
    <col min="3152" max="3330" width="1.28515625" style="138"/>
    <col min="3331" max="3376" width="1.7109375" style="138" customWidth="1"/>
    <col min="3377" max="3380" width="1.5703125" style="138" customWidth="1"/>
    <col min="3381" max="3398" width="1.42578125" style="138" customWidth="1"/>
    <col min="3399" max="3403" width="1.28515625" style="138"/>
    <col min="3404" max="3404" width="9.28515625" style="138" customWidth="1"/>
    <col min="3405" max="3407" width="9.42578125" style="138" customWidth="1"/>
    <col min="3408" max="3586" width="1.28515625" style="138"/>
    <col min="3587" max="3632" width="1.7109375" style="138" customWidth="1"/>
    <col min="3633" max="3636" width="1.5703125" style="138" customWidth="1"/>
    <col min="3637" max="3654" width="1.42578125" style="138" customWidth="1"/>
    <col min="3655" max="3659" width="1.28515625" style="138"/>
    <col min="3660" max="3660" width="9.28515625" style="138" customWidth="1"/>
    <col min="3661" max="3663" width="9.42578125" style="138" customWidth="1"/>
    <col min="3664" max="3842" width="1.28515625" style="138"/>
    <col min="3843" max="3888" width="1.7109375" style="138" customWidth="1"/>
    <col min="3889" max="3892" width="1.5703125" style="138" customWidth="1"/>
    <col min="3893" max="3910" width="1.42578125" style="138" customWidth="1"/>
    <col min="3911" max="3915" width="1.28515625" style="138"/>
    <col min="3916" max="3916" width="9.28515625" style="138" customWidth="1"/>
    <col min="3917" max="3919" width="9.42578125" style="138" customWidth="1"/>
    <col min="3920" max="4098" width="1.28515625" style="138"/>
    <col min="4099" max="4144" width="1.7109375" style="138" customWidth="1"/>
    <col min="4145" max="4148" width="1.5703125" style="138" customWidth="1"/>
    <col min="4149" max="4166" width="1.42578125" style="138" customWidth="1"/>
    <col min="4167" max="4171" width="1.28515625" style="138"/>
    <col min="4172" max="4172" width="9.28515625" style="138" customWidth="1"/>
    <col min="4173" max="4175" width="9.42578125" style="138" customWidth="1"/>
    <col min="4176" max="4354" width="1.28515625" style="138"/>
    <col min="4355" max="4400" width="1.7109375" style="138" customWidth="1"/>
    <col min="4401" max="4404" width="1.5703125" style="138" customWidth="1"/>
    <col min="4405" max="4422" width="1.42578125" style="138" customWidth="1"/>
    <col min="4423" max="4427" width="1.28515625" style="138"/>
    <col min="4428" max="4428" width="9.28515625" style="138" customWidth="1"/>
    <col min="4429" max="4431" width="9.42578125" style="138" customWidth="1"/>
    <col min="4432" max="4610" width="1.28515625" style="138"/>
    <col min="4611" max="4656" width="1.7109375" style="138" customWidth="1"/>
    <col min="4657" max="4660" width="1.5703125" style="138" customWidth="1"/>
    <col min="4661" max="4678" width="1.42578125" style="138" customWidth="1"/>
    <col min="4679" max="4683" width="1.28515625" style="138"/>
    <col min="4684" max="4684" width="9.28515625" style="138" customWidth="1"/>
    <col min="4685" max="4687" width="9.42578125" style="138" customWidth="1"/>
    <col min="4688" max="4866" width="1.28515625" style="138"/>
    <col min="4867" max="4912" width="1.7109375" style="138" customWidth="1"/>
    <col min="4913" max="4916" width="1.5703125" style="138" customWidth="1"/>
    <col min="4917" max="4934" width="1.42578125" style="138" customWidth="1"/>
    <col min="4935" max="4939" width="1.28515625" style="138"/>
    <col min="4940" max="4940" width="9.28515625" style="138" customWidth="1"/>
    <col min="4941" max="4943" width="9.42578125" style="138" customWidth="1"/>
    <col min="4944" max="5122" width="1.28515625" style="138"/>
    <col min="5123" max="5168" width="1.7109375" style="138" customWidth="1"/>
    <col min="5169" max="5172" width="1.5703125" style="138" customWidth="1"/>
    <col min="5173" max="5190" width="1.42578125" style="138" customWidth="1"/>
    <col min="5191" max="5195" width="1.28515625" style="138"/>
    <col min="5196" max="5196" width="9.28515625" style="138" customWidth="1"/>
    <col min="5197" max="5199" width="9.42578125" style="138" customWidth="1"/>
    <col min="5200" max="5378" width="1.28515625" style="138"/>
    <col min="5379" max="5424" width="1.7109375" style="138" customWidth="1"/>
    <col min="5425" max="5428" width="1.5703125" style="138" customWidth="1"/>
    <col min="5429" max="5446" width="1.42578125" style="138" customWidth="1"/>
    <col min="5447" max="5451" width="1.28515625" style="138"/>
    <col min="5452" max="5452" width="9.28515625" style="138" customWidth="1"/>
    <col min="5453" max="5455" width="9.42578125" style="138" customWidth="1"/>
    <col min="5456" max="5634" width="1.28515625" style="138"/>
    <col min="5635" max="5680" width="1.7109375" style="138" customWidth="1"/>
    <col min="5681" max="5684" width="1.5703125" style="138" customWidth="1"/>
    <col min="5685" max="5702" width="1.42578125" style="138" customWidth="1"/>
    <col min="5703" max="5707" width="1.28515625" style="138"/>
    <col min="5708" max="5708" width="9.28515625" style="138" customWidth="1"/>
    <col min="5709" max="5711" width="9.42578125" style="138" customWidth="1"/>
    <col min="5712" max="5890" width="1.28515625" style="138"/>
    <col min="5891" max="5936" width="1.7109375" style="138" customWidth="1"/>
    <col min="5937" max="5940" width="1.5703125" style="138" customWidth="1"/>
    <col min="5941" max="5958" width="1.42578125" style="138" customWidth="1"/>
    <col min="5959" max="5963" width="1.28515625" style="138"/>
    <col min="5964" max="5964" width="9.28515625" style="138" customWidth="1"/>
    <col min="5965" max="5967" width="9.42578125" style="138" customWidth="1"/>
    <col min="5968" max="6146" width="1.28515625" style="138"/>
    <col min="6147" max="6192" width="1.7109375" style="138" customWidth="1"/>
    <col min="6193" max="6196" width="1.5703125" style="138" customWidth="1"/>
    <col min="6197" max="6214" width="1.42578125" style="138" customWidth="1"/>
    <col min="6215" max="6219" width="1.28515625" style="138"/>
    <col min="6220" max="6220" width="9.28515625" style="138" customWidth="1"/>
    <col min="6221" max="6223" width="9.42578125" style="138" customWidth="1"/>
    <col min="6224" max="6402" width="1.28515625" style="138"/>
    <col min="6403" max="6448" width="1.7109375" style="138" customWidth="1"/>
    <col min="6449" max="6452" width="1.5703125" style="138" customWidth="1"/>
    <col min="6453" max="6470" width="1.42578125" style="138" customWidth="1"/>
    <col min="6471" max="6475" width="1.28515625" style="138"/>
    <col min="6476" max="6476" width="9.28515625" style="138" customWidth="1"/>
    <col min="6477" max="6479" width="9.42578125" style="138" customWidth="1"/>
    <col min="6480" max="6658" width="1.28515625" style="138"/>
    <col min="6659" max="6704" width="1.7109375" style="138" customWidth="1"/>
    <col min="6705" max="6708" width="1.5703125" style="138" customWidth="1"/>
    <col min="6709" max="6726" width="1.42578125" style="138" customWidth="1"/>
    <col min="6727" max="6731" width="1.28515625" style="138"/>
    <col min="6732" max="6732" width="9.28515625" style="138" customWidth="1"/>
    <col min="6733" max="6735" width="9.42578125" style="138" customWidth="1"/>
    <col min="6736" max="6914" width="1.28515625" style="138"/>
    <col min="6915" max="6960" width="1.7109375" style="138" customWidth="1"/>
    <col min="6961" max="6964" width="1.5703125" style="138" customWidth="1"/>
    <col min="6965" max="6982" width="1.42578125" style="138" customWidth="1"/>
    <col min="6983" max="6987" width="1.28515625" style="138"/>
    <col min="6988" max="6988" width="9.28515625" style="138" customWidth="1"/>
    <col min="6989" max="6991" width="9.42578125" style="138" customWidth="1"/>
    <col min="6992" max="7170" width="1.28515625" style="138"/>
    <col min="7171" max="7216" width="1.7109375" style="138" customWidth="1"/>
    <col min="7217" max="7220" width="1.5703125" style="138" customWidth="1"/>
    <col min="7221" max="7238" width="1.42578125" style="138" customWidth="1"/>
    <col min="7239" max="7243" width="1.28515625" style="138"/>
    <col min="7244" max="7244" width="9.28515625" style="138" customWidth="1"/>
    <col min="7245" max="7247" width="9.42578125" style="138" customWidth="1"/>
    <col min="7248" max="7426" width="1.28515625" style="138"/>
    <col min="7427" max="7472" width="1.7109375" style="138" customWidth="1"/>
    <col min="7473" max="7476" width="1.5703125" style="138" customWidth="1"/>
    <col min="7477" max="7494" width="1.42578125" style="138" customWidth="1"/>
    <col min="7495" max="7499" width="1.28515625" style="138"/>
    <col min="7500" max="7500" width="9.28515625" style="138" customWidth="1"/>
    <col min="7501" max="7503" width="9.42578125" style="138" customWidth="1"/>
    <col min="7504" max="7682" width="1.28515625" style="138"/>
    <col min="7683" max="7728" width="1.7109375" style="138" customWidth="1"/>
    <col min="7729" max="7732" width="1.5703125" style="138" customWidth="1"/>
    <col min="7733" max="7750" width="1.42578125" style="138" customWidth="1"/>
    <col min="7751" max="7755" width="1.28515625" style="138"/>
    <col min="7756" max="7756" width="9.28515625" style="138" customWidth="1"/>
    <col min="7757" max="7759" width="9.42578125" style="138" customWidth="1"/>
    <col min="7760" max="7938" width="1.28515625" style="138"/>
    <col min="7939" max="7984" width="1.7109375" style="138" customWidth="1"/>
    <col min="7985" max="7988" width="1.5703125" style="138" customWidth="1"/>
    <col min="7989" max="8006" width="1.42578125" style="138" customWidth="1"/>
    <col min="8007" max="8011" width="1.28515625" style="138"/>
    <col min="8012" max="8012" width="9.28515625" style="138" customWidth="1"/>
    <col min="8013" max="8015" width="9.42578125" style="138" customWidth="1"/>
    <col min="8016" max="8194" width="1.28515625" style="138"/>
    <col min="8195" max="8240" width="1.7109375" style="138" customWidth="1"/>
    <col min="8241" max="8244" width="1.5703125" style="138" customWidth="1"/>
    <col min="8245" max="8262" width="1.42578125" style="138" customWidth="1"/>
    <col min="8263" max="8267" width="1.28515625" style="138"/>
    <col min="8268" max="8268" width="9.28515625" style="138" customWidth="1"/>
    <col min="8269" max="8271" width="9.42578125" style="138" customWidth="1"/>
    <col min="8272" max="8450" width="1.28515625" style="138"/>
    <col min="8451" max="8496" width="1.7109375" style="138" customWidth="1"/>
    <col min="8497" max="8500" width="1.5703125" style="138" customWidth="1"/>
    <col min="8501" max="8518" width="1.42578125" style="138" customWidth="1"/>
    <col min="8519" max="8523" width="1.28515625" style="138"/>
    <col min="8524" max="8524" width="9.28515625" style="138" customWidth="1"/>
    <col min="8525" max="8527" width="9.42578125" style="138" customWidth="1"/>
    <col min="8528" max="8706" width="1.28515625" style="138"/>
    <col min="8707" max="8752" width="1.7109375" style="138" customWidth="1"/>
    <col min="8753" max="8756" width="1.5703125" style="138" customWidth="1"/>
    <col min="8757" max="8774" width="1.42578125" style="138" customWidth="1"/>
    <col min="8775" max="8779" width="1.28515625" style="138"/>
    <col min="8780" max="8780" width="9.28515625" style="138" customWidth="1"/>
    <col min="8781" max="8783" width="9.42578125" style="138" customWidth="1"/>
    <col min="8784" max="8962" width="1.28515625" style="138"/>
    <col min="8963" max="9008" width="1.7109375" style="138" customWidth="1"/>
    <col min="9009" max="9012" width="1.5703125" style="138" customWidth="1"/>
    <col min="9013" max="9030" width="1.42578125" style="138" customWidth="1"/>
    <col min="9031" max="9035" width="1.28515625" style="138"/>
    <col min="9036" max="9036" width="9.28515625" style="138" customWidth="1"/>
    <col min="9037" max="9039" width="9.42578125" style="138" customWidth="1"/>
    <col min="9040" max="9218" width="1.28515625" style="138"/>
    <col min="9219" max="9264" width="1.7109375" style="138" customWidth="1"/>
    <col min="9265" max="9268" width="1.5703125" style="138" customWidth="1"/>
    <col min="9269" max="9286" width="1.42578125" style="138" customWidth="1"/>
    <col min="9287" max="9291" width="1.28515625" style="138"/>
    <col min="9292" max="9292" width="9.28515625" style="138" customWidth="1"/>
    <col min="9293" max="9295" width="9.42578125" style="138" customWidth="1"/>
    <col min="9296" max="9474" width="1.28515625" style="138"/>
    <col min="9475" max="9520" width="1.7109375" style="138" customWidth="1"/>
    <col min="9521" max="9524" width="1.5703125" style="138" customWidth="1"/>
    <col min="9525" max="9542" width="1.42578125" style="138" customWidth="1"/>
    <col min="9543" max="9547" width="1.28515625" style="138"/>
    <col min="9548" max="9548" width="9.28515625" style="138" customWidth="1"/>
    <col min="9549" max="9551" width="9.42578125" style="138" customWidth="1"/>
    <col min="9552" max="9730" width="1.28515625" style="138"/>
    <col min="9731" max="9776" width="1.7109375" style="138" customWidth="1"/>
    <col min="9777" max="9780" width="1.5703125" style="138" customWidth="1"/>
    <col min="9781" max="9798" width="1.42578125" style="138" customWidth="1"/>
    <col min="9799" max="9803" width="1.28515625" style="138"/>
    <col min="9804" max="9804" width="9.28515625" style="138" customWidth="1"/>
    <col min="9805" max="9807" width="9.42578125" style="138" customWidth="1"/>
    <col min="9808" max="9986" width="1.28515625" style="138"/>
    <col min="9987" max="10032" width="1.7109375" style="138" customWidth="1"/>
    <col min="10033" max="10036" width="1.5703125" style="138" customWidth="1"/>
    <col min="10037" max="10054" width="1.42578125" style="138" customWidth="1"/>
    <col min="10055" max="10059" width="1.28515625" style="138"/>
    <col min="10060" max="10060" width="9.28515625" style="138" customWidth="1"/>
    <col min="10061" max="10063" width="9.42578125" style="138" customWidth="1"/>
    <col min="10064" max="10242" width="1.28515625" style="138"/>
    <col min="10243" max="10288" width="1.7109375" style="138" customWidth="1"/>
    <col min="10289" max="10292" width="1.5703125" style="138" customWidth="1"/>
    <col min="10293" max="10310" width="1.42578125" style="138" customWidth="1"/>
    <col min="10311" max="10315" width="1.28515625" style="138"/>
    <col min="10316" max="10316" width="9.28515625" style="138" customWidth="1"/>
    <col min="10317" max="10319" width="9.42578125" style="138" customWidth="1"/>
    <col min="10320" max="10498" width="1.28515625" style="138"/>
    <col min="10499" max="10544" width="1.7109375" style="138" customWidth="1"/>
    <col min="10545" max="10548" width="1.5703125" style="138" customWidth="1"/>
    <col min="10549" max="10566" width="1.42578125" style="138" customWidth="1"/>
    <col min="10567" max="10571" width="1.28515625" style="138"/>
    <col min="10572" max="10572" width="9.28515625" style="138" customWidth="1"/>
    <col min="10573" max="10575" width="9.42578125" style="138" customWidth="1"/>
    <col min="10576" max="10754" width="1.28515625" style="138"/>
    <col min="10755" max="10800" width="1.7109375" style="138" customWidth="1"/>
    <col min="10801" max="10804" width="1.5703125" style="138" customWidth="1"/>
    <col min="10805" max="10822" width="1.42578125" style="138" customWidth="1"/>
    <col min="10823" max="10827" width="1.28515625" style="138"/>
    <col min="10828" max="10828" width="9.28515625" style="138" customWidth="1"/>
    <col min="10829" max="10831" width="9.42578125" style="138" customWidth="1"/>
    <col min="10832" max="11010" width="1.28515625" style="138"/>
    <col min="11011" max="11056" width="1.7109375" style="138" customWidth="1"/>
    <col min="11057" max="11060" width="1.5703125" style="138" customWidth="1"/>
    <col min="11061" max="11078" width="1.42578125" style="138" customWidth="1"/>
    <col min="11079" max="11083" width="1.28515625" style="138"/>
    <col min="11084" max="11084" width="9.28515625" style="138" customWidth="1"/>
    <col min="11085" max="11087" width="9.42578125" style="138" customWidth="1"/>
    <col min="11088" max="11266" width="1.28515625" style="138"/>
    <col min="11267" max="11312" width="1.7109375" style="138" customWidth="1"/>
    <col min="11313" max="11316" width="1.5703125" style="138" customWidth="1"/>
    <col min="11317" max="11334" width="1.42578125" style="138" customWidth="1"/>
    <col min="11335" max="11339" width="1.28515625" style="138"/>
    <col min="11340" max="11340" width="9.28515625" style="138" customWidth="1"/>
    <col min="11341" max="11343" width="9.42578125" style="138" customWidth="1"/>
    <col min="11344" max="11522" width="1.28515625" style="138"/>
    <col min="11523" max="11568" width="1.7109375" style="138" customWidth="1"/>
    <col min="11569" max="11572" width="1.5703125" style="138" customWidth="1"/>
    <col min="11573" max="11590" width="1.42578125" style="138" customWidth="1"/>
    <col min="11591" max="11595" width="1.28515625" style="138"/>
    <col min="11596" max="11596" width="9.28515625" style="138" customWidth="1"/>
    <col min="11597" max="11599" width="9.42578125" style="138" customWidth="1"/>
    <col min="11600" max="11778" width="1.28515625" style="138"/>
    <col min="11779" max="11824" width="1.7109375" style="138" customWidth="1"/>
    <col min="11825" max="11828" width="1.5703125" style="138" customWidth="1"/>
    <col min="11829" max="11846" width="1.42578125" style="138" customWidth="1"/>
    <col min="11847" max="11851" width="1.28515625" style="138"/>
    <col min="11852" max="11852" width="9.28515625" style="138" customWidth="1"/>
    <col min="11853" max="11855" width="9.42578125" style="138" customWidth="1"/>
    <col min="11856" max="12034" width="1.28515625" style="138"/>
    <col min="12035" max="12080" width="1.7109375" style="138" customWidth="1"/>
    <col min="12081" max="12084" width="1.5703125" style="138" customWidth="1"/>
    <col min="12085" max="12102" width="1.42578125" style="138" customWidth="1"/>
    <col min="12103" max="12107" width="1.28515625" style="138"/>
    <col min="12108" max="12108" width="9.28515625" style="138" customWidth="1"/>
    <col min="12109" max="12111" width="9.42578125" style="138" customWidth="1"/>
    <col min="12112" max="12290" width="1.28515625" style="138"/>
    <col min="12291" max="12336" width="1.7109375" style="138" customWidth="1"/>
    <col min="12337" max="12340" width="1.5703125" style="138" customWidth="1"/>
    <col min="12341" max="12358" width="1.42578125" style="138" customWidth="1"/>
    <col min="12359" max="12363" width="1.28515625" style="138"/>
    <col min="12364" max="12364" width="9.28515625" style="138" customWidth="1"/>
    <col min="12365" max="12367" width="9.42578125" style="138" customWidth="1"/>
    <col min="12368" max="12546" width="1.28515625" style="138"/>
    <col min="12547" max="12592" width="1.7109375" style="138" customWidth="1"/>
    <col min="12593" max="12596" width="1.5703125" style="138" customWidth="1"/>
    <col min="12597" max="12614" width="1.42578125" style="138" customWidth="1"/>
    <col min="12615" max="12619" width="1.28515625" style="138"/>
    <col min="12620" max="12620" width="9.28515625" style="138" customWidth="1"/>
    <col min="12621" max="12623" width="9.42578125" style="138" customWidth="1"/>
    <col min="12624" max="12802" width="1.28515625" style="138"/>
    <col min="12803" max="12848" width="1.7109375" style="138" customWidth="1"/>
    <col min="12849" max="12852" width="1.5703125" style="138" customWidth="1"/>
    <col min="12853" max="12870" width="1.42578125" style="138" customWidth="1"/>
    <col min="12871" max="12875" width="1.28515625" style="138"/>
    <col min="12876" max="12876" width="9.28515625" style="138" customWidth="1"/>
    <col min="12877" max="12879" width="9.42578125" style="138" customWidth="1"/>
    <col min="12880" max="13058" width="1.28515625" style="138"/>
    <col min="13059" max="13104" width="1.7109375" style="138" customWidth="1"/>
    <col min="13105" max="13108" width="1.5703125" style="138" customWidth="1"/>
    <col min="13109" max="13126" width="1.42578125" style="138" customWidth="1"/>
    <col min="13127" max="13131" width="1.28515625" style="138"/>
    <col min="13132" max="13132" width="9.28515625" style="138" customWidth="1"/>
    <col min="13133" max="13135" width="9.42578125" style="138" customWidth="1"/>
    <col min="13136" max="13314" width="1.28515625" style="138"/>
    <col min="13315" max="13360" width="1.7109375" style="138" customWidth="1"/>
    <col min="13361" max="13364" width="1.5703125" style="138" customWidth="1"/>
    <col min="13365" max="13382" width="1.42578125" style="138" customWidth="1"/>
    <col min="13383" max="13387" width="1.28515625" style="138"/>
    <col min="13388" max="13388" width="9.28515625" style="138" customWidth="1"/>
    <col min="13389" max="13391" width="9.42578125" style="138" customWidth="1"/>
    <col min="13392" max="13570" width="1.28515625" style="138"/>
    <col min="13571" max="13616" width="1.7109375" style="138" customWidth="1"/>
    <col min="13617" max="13620" width="1.5703125" style="138" customWidth="1"/>
    <col min="13621" max="13638" width="1.42578125" style="138" customWidth="1"/>
    <col min="13639" max="13643" width="1.28515625" style="138"/>
    <col min="13644" max="13644" width="9.28515625" style="138" customWidth="1"/>
    <col min="13645" max="13647" width="9.42578125" style="138" customWidth="1"/>
    <col min="13648" max="13826" width="1.28515625" style="138"/>
    <col min="13827" max="13872" width="1.7109375" style="138" customWidth="1"/>
    <col min="13873" max="13876" width="1.5703125" style="138" customWidth="1"/>
    <col min="13877" max="13894" width="1.42578125" style="138" customWidth="1"/>
    <col min="13895" max="13899" width="1.28515625" style="138"/>
    <col min="13900" max="13900" width="9.28515625" style="138" customWidth="1"/>
    <col min="13901" max="13903" width="9.42578125" style="138" customWidth="1"/>
    <col min="13904" max="14082" width="1.28515625" style="138"/>
    <col min="14083" max="14128" width="1.7109375" style="138" customWidth="1"/>
    <col min="14129" max="14132" width="1.5703125" style="138" customWidth="1"/>
    <col min="14133" max="14150" width="1.42578125" style="138" customWidth="1"/>
    <col min="14151" max="14155" width="1.28515625" style="138"/>
    <col min="14156" max="14156" width="9.28515625" style="138" customWidth="1"/>
    <col min="14157" max="14159" width="9.42578125" style="138" customWidth="1"/>
    <col min="14160" max="14338" width="1.28515625" style="138"/>
    <col min="14339" max="14384" width="1.7109375" style="138" customWidth="1"/>
    <col min="14385" max="14388" width="1.5703125" style="138" customWidth="1"/>
    <col min="14389" max="14406" width="1.42578125" style="138" customWidth="1"/>
    <col min="14407" max="14411" width="1.28515625" style="138"/>
    <col min="14412" max="14412" width="9.28515625" style="138" customWidth="1"/>
    <col min="14413" max="14415" width="9.42578125" style="138" customWidth="1"/>
    <col min="14416" max="14594" width="1.28515625" style="138"/>
    <col min="14595" max="14640" width="1.7109375" style="138" customWidth="1"/>
    <col min="14641" max="14644" width="1.5703125" style="138" customWidth="1"/>
    <col min="14645" max="14662" width="1.42578125" style="138" customWidth="1"/>
    <col min="14663" max="14667" width="1.28515625" style="138"/>
    <col min="14668" max="14668" width="9.28515625" style="138" customWidth="1"/>
    <col min="14669" max="14671" width="9.42578125" style="138" customWidth="1"/>
    <col min="14672" max="14850" width="1.28515625" style="138"/>
    <col min="14851" max="14896" width="1.7109375" style="138" customWidth="1"/>
    <col min="14897" max="14900" width="1.5703125" style="138" customWidth="1"/>
    <col min="14901" max="14918" width="1.42578125" style="138" customWidth="1"/>
    <col min="14919" max="14923" width="1.28515625" style="138"/>
    <col min="14924" max="14924" width="9.28515625" style="138" customWidth="1"/>
    <col min="14925" max="14927" width="9.42578125" style="138" customWidth="1"/>
    <col min="14928" max="15106" width="1.28515625" style="138"/>
    <col min="15107" max="15152" width="1.7109375" style="138" customWidth="1"/>
    <col min="15153" max="15156" width="1.5703125" style="138" customWidth="1"/>
    <col min="15157" max="15174" width="1.42578125" style="138" customWidth="1"/>
    <col min="15175" max="15179" width="1.28515625" style="138"/>
    <col min="15180" max="15180" width="9.28515625" style="138" customWidth="1"/>
    <col min="15181" max="15183" width="9.42578125" style="138" customWidth="1"/>
    <col min="15184" max="15362" width="1.28515625" style="138"/>
    <col min="15363" max="15408" width="1.7109375" style="138" customWidth="1"/>
    <col min="15409" max="15412" width="1.5703125" style="138" customWidth="1"/>
    <col min="15413" max="15430" width="1.42578125" style="138" customWidth="1"/>
    <col min="15431" max="15435" width="1.28515625" style="138"/>
    <col min="15436" max="15436" width="9.28515625" style="138" customWidth="1"/>
    <col min="15437" max="15439" width="9.42578125" style="138" customWidth="1"/>
    <col min="15440" max="15618" width="1.28515625" style="138"/>
    <col min="15619" max="15664" width="1.7109375" style="138" customWidth="1"/>
    <col min="15665" max="15668" width="1.5703125" style="138" customWidth="1"/>
    <col min="15669" max="15686" width="1.42578125" style="138" customWidth="1"/>
    <col min="15687" max="15691" width="1.28515625" style="138"/>
    <col min="15692" max="15692" width="9.28515625" style="138" customWidth="1"/>
    <col min="15693" max="15695" width="9.42578125" style="138" customWidth="1"/>
    <col min="15696" max="15874" width="1.28515625" style="138"/>
    <col min="15875" max="15920" width="1.7109375" style="138" customWidth="1"/>
    <col min="15921" max="15924" width="1.5703125" style="138" customWidth="1"/>
    <col min="15925" max="15942" width="1.42578125" style="138" customWidth="1"/>
    <col min="15943" max="15947" width="1.28515625" style="138"/>
    <col min="15948" max="15948" width="9.28515625" style="138" customWidth="1"/>
    <col min="15949" max="15951" width="9.42578125" style="138" customWidth="1"/>
    <col min="15952" max="16130" width="1.28515625" style="138"/>
    <col min="16131" max="16176" width="1.7109375" style="138" customWidth="1"/>
    <col min="16177" max="16180" width="1.5703125" style="138" customWidth="1"/>
    <col min="16181" max="16198" width="1.42578125" style="138" customWidth="1"/>
    <col min="16199" max="16203" width="1.28515625" style="138"/>
    <col min="16204" max="16204" width="9.28515625" style="138" customWidth="1"/>
    <col min="16205" max="16207" width="9.42578125" style="138" customWidth="1"/>
    <col min="16208" max="16384" width="1.28515625" style="138"/>
  </cols>
  <sheetData>
    <row r="1" spans="1:87" ht="12.75" customHeight="1" x14ac:dyDescent="0.25">
      <c r="AN1" s="455" t="s">
        <v>0</v>
      </c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455"/>
      <c r="BM1" s="455"/>
      <c r="BN1" s="455"/>
      <c r="BO1" s="455"/>
      <c r="BP1" s="455"/>
      <c r="BQ1" s="455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</row>
    <row r="2" spans="1:87" ht="25.5" customHeight="1" x14ac:dyDescent="0.25">
      <c r="AN2" s="456" t="s">
        <v>1</v>
      </c>
      <c r="AO2" s="456"/>
      <c r="AP2" s="456"/>
      <c r="AQ2" s="456"/>
      <c r="AR2" s="456"/>
      <c r="AS2" s="456"/>
      <c r="AT2" s="456"/>
      <c r="AU2" s="456"/>
      <c r="AV2" s="456"/>
      <c r="AW2" s="456"/>
      <c r="AX2" s="456"/>
      <c r="AY2" s="456"/>
      <c r="AZ2" s="456"/>
      <c r="BA2" s="456"/>
      <c r="BB2" s="456"/>
      <c r="BC2" s="456"/>
      <c r="BD2" s="456"/>
      <c r="BE2" s="456"/>
      <c r="BF2" s="456"/>
      <c r="BG2" s="456"/>
      <c r="BH2" s="456"/>
      <c r="BI2" s="456"/>
      <c r="BJ2" s="456"/>
      <c r="BK2" s="456"/>
      <c r="BL2" s="456"/>
      <c r="BM2" s="456"/>
      <c r="BN2" s="456"/>
      <c r="BO2" s="456"/>
      <c r="BP2" s="456"/>
      <c r="BQ2" s="456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</row>
    <row r="3" spans="1:87" ht="12.75" customHeight="1" x14ac:dyDescent="0.25">
      <c r="AN3" s="455" t="s">
        <v>2</v>
      </c>
      <c r="AO3" s="455"/>
      <c r="AP3" s="455"/>
      <c r="AQ3" s="455"/>
      <c r="AR3" s="455"/>
      <c r="AS3" s="455"/>
      <c r="AT3" s="455"/>
      <c r="AU3" s="455"/>
      <c r="AV3" s="455"/>
      <c r="AW3" s="455"/>
      <c r="AX3" s="455"/>
      <c r="AY3" s="455"/>
      <c r="AZ3" s="455"/>
      <c r="BA3" s="455"/>
      <c r="BB3" s="455"/>
      <c r="BC3" s="455"/>
      <c r="BD3" s="455"/>
      <c r="BE3" s="455"/>
      <c r="BF3" s="455"/>
      <c r="BG3" s="455"/>
      <c r="BH3" s="455"/>
      <c r="BI3" s="455"/>
      <c r="BJ3" s="455"/>
      <c r="BK3" s="455"/>
      <c r="BL3" s="455"/>
      <c r="BM3" s="455"/>
      <c r="BN3" s="455"/>
      <c r="BO3" s="455"/>
      <c r="BP3" s="455"/>
      <c r="BQ3" s="455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</row>
    <row r="4" spans="1:87" ht="3.75" customHeight="1" x14ac:dyDescent="0.25">
      <c r="AW4" s="140"/>
      <c r="AX4" s="140"/>
      <c r="AY4" s="312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</row>
    <row r="5" spans="1:87" ht="12.75" customHeight="1" x14ac:dyDescent="0.25">
      <c r="U5" s="141"/>
      <c r="V5" s="142"/>
      <c r="BJ5" s="457" t="s">
        <v>3</v>
      </c>
      <c r="BK5" s="457"/>
      <c r="BL5" s="457"/>
      <c r="BM5" s="457"/>
      <c r="BN5" s="457"/>
      <c r="BO5" s="457"/>
      <c r="BP5" s="457"/>
      <c r="BQ5" s="457"/>
      <c r="BR5" s="457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</row>
    <row r="6" spans="1:87" ht="13.5" customHeight="1" x14ac:dyDescent="0.25">
      <c r="A6" s="458" t="s">
        <v>4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8"/>
      <c r="BB6" s="458"/>
      <c r="BC6" s="458"/>
      <c r="BD6" s="458"/>
      <c r="BE6" s="458"/>
      <c r="BF6" s="458"/>
      <c r="BG6" s="458"/>
      <c r="BH6" s="458"/>
      <c r="BI6" s="458"/>
      <c r="BJ6" s="454" t="str">
        <f>[1]Ф1Заполн!$BI$6</f>
        <v>2018</v>
      </c>
      <c r="BK6" s="454"/>
      <c r="BL6" s="454"/>
      <c r="BM6" s="459" t="str">
        <f>[1]Ф1Заполн!$BL$6</f>
        <v>01</v>
      </c>
      <c r="BN6" s="459"/>
      <c r="BO6" s="459"/>
      <c r="BP6" s="459" t="str">
        <f>[1]Ф1Заполн!$BO$6</f>
        <v>01</v>
      </c>
      <c r="BQ6" s="459"/>
      <c r="BR6" s="45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</row>
    <row r="7" spans="1:87" ht="13.5" customHeight="1" x14ac:dyDescent="0.25">
      <c r="A7" s="452" t="s">
        <v>5</v>
      </c>
      <c r="B7" s="452"/>
      <c r="C7" s="452"/>
      <c r="D7" s="452"/>
      <c r="E7" s="452"/>
      <c r="F7" s="452"/>
      <c r="G7" s="452"/>
      <c r="H7" s="452"/>
      <c r="I7" s="452"/>
      <c r="J7" s="451" t="str">
        <f>[1]Ф1Заполн!$J$7</f>
        <v>ТОВАРИСТВО З ОБМЕЖЕНОЮ ВІДПОВІДАЛЬНІСТЮ "ФІНАНСОВА КОМПАНІЯ "КАПІТАЛ-ДНІПРО"</v>
      </c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1"/>
      <c r="AU7" s="451"/>
      <c r="AV7" s="451"/>
      <c r="AW7" s="451"/>
      <c r="AX7" s="451"/>
      <c r="AY7" s="451"/>
      <c r="AZ7" s="451"/>
      <c r="BA7" s="452" t="s">
        <v>6</v>
      </c>
      <c r="BB7" s="452"/>
      <c r="BC7" s="452"/>
      <c r="BD7" s="452"/>
      <c r="BE7" s="452"/>
      <c r="BF7" s="452"/>
      <c r="BG7" s="452"/>
      <c r="BH7" s="452"/>
      <c r="BI7" s="453"/>
      <c r="BJ7" s="454" t="str">
        <f>[1]Ф1Заполн!$BI$7</f>
        <v>35740385</v>
      </c>
      <c r="BK7" s="454"/>
      <c r="BL7" s="454"/>
      <c r="BM7" s="454"/>
      <c r="BN7" s="454"/>
      <c r="BO7" s="454"/>
      <c r="BP7" s="454"/>
      <c r="BQ7" s="454"/>
      <c r="BR7" s="454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</row>
    <row r="8" spans="1:87" ht="13.5" customHeight="1" x14ac:dyDescent="0.25">
      <c r="A8" s="452" t="s">
        <v>7</v>
      </c>
      <c r="B8" s="452"/>
      <c r="C8" s="452"/>
      <c r="D8" s="452"/>
      <c r="E8" s="452"/>
      <c r="F8" s="452"/>
      <c r="G8" s="452"/>
      <c r="H8" s="451" t="str">
        <f>[1]Ф1Заполн!$H$8</f>
        <v>Україна, Дніпропетровська обл., м. Дніпро, Шевченківський район</v>
      </c>
      <c r="I8" s="451"/>
      <c r="J8" s="451"/>
      <c r="K8" s="451"/>
      <c r="L8" s="451"/>
      <c r="M8" s="451"/>
      <c r="N8" s="451"/>
      <c r="O8" s="451"/>
      <c r="P8" s="451"/>
      <c r="Q8" s="451"/>
      <c r="R8" s="451"/>
      <c r="S8" s="451"/>
      <c r="T8" s="451"/>
      <c r="U8" s="451"/>
      <c r="V8" s="451"/>
      <c r="W8" s="451"/>
      <c r="X8" s="451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1"/>
      <c r="AK8" s="451"/>
      <c r="AL8" s="451"/>
      <c r="AM8" s="451"/>
      <c r="AN8" s="451"/>
      <c r="AO8" s="451"/>
      <c r="AP8" s="451"/>
      <c r="AQ8" s="451"/>
      <c r="AR8" s="451"/>
      <c r="AS8" s="451"/>
      <c r="AT8" s="451"/>
      <c r="AU8" s="451"/>
      <c r="AV8" s="451"/>
      <c r="AW8" s="451"/>
      <c r="AX8" s="451"/>
      <c r="AY8" s="451"/>
      <c r="AZ8" s="451"/>
      <c r="BA8" s="452" t="s">
        <v>8</v>
      </c>
      <c r="BB8" s="452"/>
      <c r="BC8" s="452"/>
      <c r="BD8" s="452"/>
      <c r="BE8" s="452"/>
      <c r="BF8" s="452"/>
      <c r="BG8" s="452"/>
      <c r="BH8" s="452"/>
      <c r="BI8" s="453"/>
      <c r="BJ8" s="454" t="str">
        <f>[1]Ф1Заполн!$BI$8</f>
        <v>1210136600</v>
      </c>
      <c r="BK8" s="454"/>
      <c r="BL8" s="454"/>
      <c r="BM8" s="454"/>
      <c r="BN8" s="454"/>
      <c r="BO8" s="454"/>
      <c r="BP8" s="454"/>
      <c r="BQ8" s="454"/>
      <c r="BR8" s="454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</row>
    <row r="9" spans="1:87" ht="13.5" customHeight="1" x14ac:dyDescent="0.25">
      <c r="A9" s="452" t="s">
        <v>9</v>
      </c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60" t="str">
        <f>[1]Ф1Заполн!$AB$9</f>
        <v>Товариство з обмеженою відповідальністю</v>
      </c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52" t="s">
        <v>10</v>
      </c>
      <c r="BB9" s="452"/>
      <c r="BC9" s="452"/>
      <c r="BD9" s="452"/>
      <c r="BE9" s="452"/>
      <c r="BF9" s="452"/>
      <c r="BG9" s="452"/>
      <c r="BH9" s="452"/>
      <c r="BI9" s="453"/>
      <c r="BJ9" s="454" t="str">
        <f>[1]Ф1Заполн!$BI$9</f>
        <v>240</v>
      </c>
      <c r="BK9" s="454"/>
      <c r="BL9" s="454"/>
      <c r="BM9" s="454"/>
      <c r="BN9" s="454"/>
      <c r="BO9" s="454"/>
      <c r="BP9" s="454"/>
      <c r="BQ9" s="454"/>
      <c r="BR9" s="454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</row>
    <row r="10" spans="1:87" ht="13.5" customHeight="1" x14ac:dyDescent="0.25">
      <c r="A10" s="452" t="s">
        <v>11</v>
      </c>
      <c r="B10" s="452"/>
      <c r="C10" s="452"/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1" t="str">
        <f>[1]Ф1Заполн!$Q$10</f>
        <v>інші види кредитування</v>
      </c>
      <c r="R10" s="451"/>
      <c r="S10" s="451"/>
      <c r="T10" s="451"/>
      <c r="U10" s="451"/>
      <c r="V10" s="451"/>
      <c r="W10" s="451"/>
      <c r="X10" s="451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451"/>
      <c r="AJ10" s="451"/>
      <c r="AK10" s="451"/>
      <c r="AL10" s="451"/>
      <c r="AM10" s="451"/>
      <c r="AN10" s="451"/>
      <c r="AO10" s="451"/>
      <c r="AP10" s="451"/>
      <c r="AQ10" s="451"/>
      <c r="AR10" s="451"/>
      <c r="AS10" s="451"/>
      <c r="AT10" s="451"/>
      <c r="AU10" s="451"/>
      <c r="AV10" s="451"/>
      <c r="AW10" s="451"/>
      <c r="AX10" s="451"/>
      <c r="AY10" s="451"/>
      <c r="AZ10" s="451"/>
      <c r="BA10" s="452" t="s">
        <v>12</v>
      </c>
      <c r="BB10" s="452"/>
      <c r="BC10" s="452"/>
      <c r="BD10" s="452"/>
      <c r="BE10" s="452"/>
      <c r="BF10" s="452"/>
      <c r="BG10" s="452"/>
      <c r="BH10" s="452"/>
      <c r="BI10" s="453"/>
      <c r="BJ10" s="454" t="str">
        <f>[1]Ф1Заполн!$BI$10</f>
        <v>64.92</v>
      </c>
      <c r="BK10" s="454"/>
      <c r="BL10" s="454"/>
      <c r="BM10" s="454"/>
      <c r="BN10" s="454"/>
      <c r="BO10" s="454"/>
      <c r="BP10" s="454"/>
      <c r="BQ10" s="454"/>
      <c r="BR10" s="454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</row>
    <row r="11" spans="1:87" ht="15.75" customHeight="1" x14ac:dyDescent="0.25">
      <c r="A11" s="452" t="s">
        <v>13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61" t="str">
        <f>[1]Ф1Заполн!$S$11</f>
        <v>5</v>
      </c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461"/>
      <c r="AY11" s="461"/>
      <c r="AZ11" s="461"/>
      <c r="BA11" s="461"/>
      <c r="BB11" s="461"/>
      <c r="BC11" s="461"/>
      <c r="BD11" s="461"/>
      <c r="BE11" s="461"/>
      <c r="BF11" s="461"/>
      <c r="BG11" s="461"/>
      <c r="BH11" s="461"/>
      <c r="BI11" s="461"/>
      <c r="BJ11" s="461"/>
      <c r="BK11" s="461"/>
      <c r="BL11" s="143"/>
      <c r="BM11" s="143"/>
      <c r="BN11" s="143"/>
      <c r="BO11" s="143"/>
      <c r="BP11" s="143"/>
      <c r="BQ11" s="143"/>
      <c r="BR11" s="143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</row>
    <row r="12" spans="1:87" ht="17.25" customHeight="1" x14ac:dyDescent="0.25">
      <c r="A12" s="452" t="s">
        <v>14</v>
      </c>
      <c r="B12" s="452"/>
      <c r="C12" s="452"/>
      <c r="D12" s="452"/>
      <c r="E12" s="452"/>
      <c r="F12" s="452"/>
      <c r="G12" s="452"/>
      <c r="H12" s="452"/>
      <c r="I12" s="452"/>
      <c r="J12" s="452"/>
      <c r="K12" s="451" t="str">
        <f>[1]Ф1Заполн!$K$12</f>
        <v>вул. Глинки, буд. 7, Шевченківський р-н, м. ДНІПРО, ДНІПРОПЕТРОВСЬКА обл., 49000, 7322395</v>
      </c>
      <c r="L12" s="451"/>
      <c r="M12" s="451"/>
      <c r="N12" s="451"/>
      <c r="O12" s="451"/>
      <c r="P12" s="451"/>
      <c r="Q12" s="451"/>
      <c r="R12" s="451"/>
      <c r="S12" s="451"/>
      <c r="T12" s="451"/>
      <c r="U12" s="451"/>
      <c r="V12" s="451"/>
      <c r="W12" s="451"/>
      <c r="X12" s="451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451"/>
      <c r="AJ12" s="451"/>
      <c r="AK12" s="451"/>
      <c r="AL12" s="451"/>
      <c r="AM12" s="451"/>
      <c r="AN12" s="451"/>
      <c r="AO12" s="451"/>
      <c r="AP12" s="451"/>
      <c r="AQ12" s="451"/>
      <c r="AR12" s="451"/>
      <c r="AS12" s="451"/>
      <c r="AT12" s="451"/>
      <c r="AU12" s="451"/>
      <c r="AV12" s="451"/>
      <c r="AW12" s="451"/>
      <c r="AX12" s="451"/>
      <c r="AY12" s="451"/>
      <c r="AZ12" s="451"/>
      <c r="BA12" s="451"/>
      <c r="BB12" s="451"/>
      <c r="BC12" s="451"/>
      <c r="BD12" s="451"/>
      <c r="BE12" s="451"/>
      <c r="BF12" s="451"/>
      <c r="BG12" s="451"/>
      <c r="BH12" s="451"/>
      <c r="BI12" s="451"/>
      <c r="BJ12" s="451"/>
      <c r="BK12" s="451"/>
      <c r="BL12" s="143"/>
      <c r="BM12" s="143"/>
      <c r="BN12" s="143"/>
      <c r="BO12" s="143"/>
      <c r="BP12" s="143"/>
      <c r="BQ12" s="143"/>
      <c r="BR12" s="143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</row>
    <row r="13" spans="1:87" ht="27" customHeight="1" x14ac:dyDescent="0.25">
      <c r="A13" s="462" t="s">
        <v>15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2"/>
      <c r="BE13" s="462"/>
      <c r="BF13" s="462"/>
      <c r="BG13" s="462"/>
      <c r="BH13" s="462"/>
      <c r="BI13" s="462"/>
      <c r="BJ13" s="462"/>
      <c r="BK13" s="462"/>
      <c r="BL13" s="462"/>
      <c r="BM13" s="462"/>
      <c r="BN13" s="462"/>
      <c r="BO13" s="462"/>
      <c r="BP13" s="462"/>
      <c r="BQ13" s="462"/>
      <c r="BR13" s="462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</row>
    <row r="14" spans="1:87" ht="13.5" customHeight="1" x14ac:dyDescent="0.2">
      <c r="A14" s="452" t="s">
        <v>16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2"/>
      <c r="AL14" s="452"/>
      <c r="AM14" s="452"/>
      <c r="AN14" s="452"/>
      <c r="AO14" s="452"/>
      <c r="AP14" s="452"/>
      <c r="AQ14" s="452"/>
      <c r="AR14" s="452"/>
      <c r="AS14" s="452"/>
      <c r="AT14" s="452"/>
      <c r="AU14" s="452"/>
      <c r="AV14" s="452"/>
      <c r="AW14" s="452"/>
      <c r="AX14" s="452"/>
      <c r="AY14" s="452"/>
      <c r="AZ14" s="452"/>
      <c r="BA14" s="452"/>
      <c r="BB14" s="452"/>
      <c r="BC14" s="452"/>
      <c r="BD14" s="452"/>
      <c r="BE14" s="452"/>
      <c r="BF14" s="452"/>
      <c r="BG14" s="452"/>
      <c r="BH14" s="452"/>
      <c r="BI14" s="452"/>
      <c r="BJ14" s="452"/>
      <c r="BK14" s="452"/>
      <c r="BL14" s="143"/>
      <c r="BM14" s="143"/>
      <c r="BN14" s="143"/>
      <c r="BO14" s="143"/>
      <c r="BP14" s="143"/>
      <c r="BQ14" s="143"/>
      <c r="BR14" s="143"/>
      <c r="BX14" s="144"/>
      <c r="BY14" s="145"/>
      <c r="BZ14" s="145"/>
      <c r="CA14" s="145"/>
      <c r="CB14" s="146"/>
      <c r="CC14" s="146"/>
      <c r="CD14" s="146"/>
      <c r="CE14" s="146"/>
      <c r="CF14" s="146"/>
    </row>
    <row r="15" spans="1:87" ht="13.5" customHeight="1" x14ac:dyDescent="0.2">
      <c r="A15" s="462" t="s">
        <v>17</v>
      </c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147"/>
      <c r="BE15" s="147"/>
      <c r="BF15" s="147"/>
      <c r="BG15" s="147"/>
      <c r="BH15" s="147"/>
      <c r="BI15" s="147"/>
      <c r="BJ15" s="469" t="str">
        <f>[1]Ф1Заполн!$BI$15</f>
        <v>-</v>
      </c>
      <c r="BK15" s="470"/>
      <c r="BL15" s="470"/>
      <c r="BM15" s="470"/>
      <c r="BN15" s="470"/>
      <c r="BO15" s="470"/>
      <c r="BP15" s="470"/>
      <c r="BQ15" s="470"/>
      <c r="BR15" s="471"/>
      <c r="BX15" s="148" t="s">
        <v>412</v>
      </c>
      <c r="BY15" s="145"/>
      <c r="BZ15" s="145"/>
      <c r="CA15" s="145"/>
      <c r="CB15" s="146"/>
      <c r="CC15" s="146"/>
      <c r="CD15" s="146"/>
      <c r="CE15" s="146"/>
      <c r="CF15" s="146"/>
    </row>
    <row r="16" spans="1:87" ht="13.5" customHeight="1" x14ac:dyDescent="0.2">
      <c r="A16" s="462" t="s">
        <v>18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AX16" s="462"/>
      <c r="AY16" s="462"/>
      <c r="AZ16" s="462"/>
      <c r="BA16" s="462"/>
      <c r="BB16" s="462"/>
      <c r="BC16" s="462"/>
      <c r="BD16" s="147"/>
      <c r="BE16" s="147"/>
      <c r="BF16" s="147"/>
      <c r="BG16" s="147"/>
      <c r="BH16" s="147"/>
      <c r="BI16" s="147"/>
      <c r="BJ16" s="454" t="str">
        <f>[1]Ф1Заполн!$BI$16</f>
        <v>V</v>
      </c>
      <c r="BK16" s="454"/>
      <c r="BL16" s="454"/>
      <c r="BM16" s="454"/>
      <c r="BN16" s="454"/>
      <c r="BO16" s="454"/>
      <c r="BP16" s="454"/>
      <c r="BQ16" s="454"/>
      <c r="BR16" s="454"/>
      <c r="BX16" s="144"/>
      <c r="BY16" s="145"/>
      <c r="BZ16" s="145"/>
      <c r="CA16" s="145"/>
      <c r="CB16" s="146"/>
      <c r="CC16" s="146"/>
      <c r="CD16" s="146"/>
      <c r="CE16" s="146"/>
      <c r="CF16" s="146"/>
    </row>
    <row r="17" spans="1:79" ht="3.75" customHeight="1" x14ac:dyDescent="0.2">
      <c r="BX17" s="149"/>
    </row>
    <row r="18" spans="1:79" ht="14.25" customHeight="1" x14ac:dyDescent="0.25">
      <c r="A18" s="472" t="s">
        <v>19</v>
      </c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X18" s="149"/>
    </row>
    <row r="19" spans="1:79" ht="15" customHeight="1" x14ac:dyDescent="0.2">
      <c r="A19" s="151"/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2"/>
      <c r="U19" s="152"/>
      <c r="V19" s="151"/>
      <c r="W19" s="151"/>
      <c r="X19" s="151"/>
      <c r="Y19" s="151"/>
      <c r="Z19" s="473" t="s">
        <v>20</v>
      </c>
      <c r="AA19" s="473"/>
      <c r="AB19" s="474" t="str">
        <f>[1]Ф1Заполн!$AB$19</f>
        <v>31 грудня</v>
      </c>
      <c r="AC19" s="474"/>
      <c r="AD19" s="474"/>
      <c r="AE19" s="474"/>
      <c r="AF19" s="474"/>
      <c r="AG19" s="474"/>
      <c r="AH19" s="474"/>
      <c r="AI19" s="474"/>
      <c r="AJ19" s="474"/>
      <c r="AK19" s="474"/>
      <c r="AL19" s="474"/>
      <c r="AM19" s="475" t="s">
        <v>21</v>
      </c>
      <c r="AN19" s="475"/>
      <c r="AO19" s="476" t="str">
        <f>[1]Ф1Заполн!$AO$19</f>
        <v>17</v>
      </c>
      <c r="AP19" s="476"/>
      <c r="AQ19" s="477" t="s">
        <v>22</v>
      </c>
      <c r="AR19" s="477"/>
      <c r="AS19" s="477"/>
      <c r="AT19" s="477"/>
      <c r="AU19" s="151"/>
      <c r="AV19" s="151"/>
      <c r="AW19" s="151"/>
      <c r="AX19" s="151"/>
      <c r="AY19" s="310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X19" s="149"/>
    </row>
    <row r="20" spans="1:79" ht="17.25" customHeight="1" x14ac:dyDescent="0.2">
      <c r="AQ20" s="463" t="s">
        <v>23</v>
      </c>
      <c r="AR20" s="463"/>
      <c r="AS20" s="463"/>
      <c r="AT20" s="463"/>
      <c r="AU20" s="463"/>
      <c r="AV20" s="463"/>
      <c r="AW20" s="463"/>
      <c r="AX20" s="463"/>
      <c r="AY20" s="308"/>
      <c r="AZ20" s="464" t="s">
        <v>24</v>
      </c>
      <c r="BA20" s="464"/>
      <c r="BB20" s="464"/>
      <c r="BC20" s="464"/>
      <c r="BD20" s="464"/>
      <c r="BE20" s="464"/>
      <c r="BF20" s="464"/>
      <c r="BG20" s="464"/>
      <c r="BH20" s="464"/>
      <c r="BI20" s="465">
        <v>1801001</v>
      </c>
      <c r="BJ20" s="466"/>
      <c r="BK20" s="466"/>
      <c r="BL20" s="466"/>
      <c r="BM20" s="466"/>
      <c r="BN20" s="466"/>
      <c r="BO20" s="466"/>
      <c r="BP20" s="466"/>
      <c r="BQ20" s="467"/>
      <c r="BX20" s="149"/>
    </row>
    <row r="21" spans="1:79" ht="5.25" customHeight="1" x14ac:dyDescent="0.2">
      <c r="BX21" s="149"/>
    </row>
    <row r="22" spans="1:79" ht="42.75" customHeight="1" x14ac:dyDescent="0.2">
      <c r="A22" s="468" t="s">
        <v>25</v>
      </c>
      <c r="B22" s="468"/>
      <c r="C22" s="468"/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 t="s">
        <v>26</v>
      </c>
      <c r="AV22" s="468"/>
      <c r="AW22" s="468"/>
      <c r="AX22" s="468"/>
      <c r="AY22" s="295" t="s">
        <v>484</v>
      </c>
      <c r="AZ22" s="468" t="s">
        <v>27</v>
      </c>
      <c r="BA22" s="468"/>
      <c r="BB22" s="468"/>
      <c r="BC22" s="468"/>
      <c r="BD22" s="468"/>
      <c r="BE22" s="468"/>
      <c r="BF22" s="468"/>
      <c r="BG22" s="468"/>
      <c r="BH22" s="468"/>
      <c r="BI22" s="468" t="s">
        <v>28</v>
      </c>
      <c r="BJ22" s="468"/>
      <c r="BK22" s="468"/>
      <c r="BL22" s="468"/>
      <c r="BM22" s="468"/>
      <c r="BN22" s="468"/>
      <c r="BO22" s="468"/>
      <c r="BP22" s="468"/>
      <c r="BQ22" s="468"/>
      <c r="BX22" s="149"/>
    </row>
    <row r="23" spans="1:79" ht="13.5" customHeight="1" x14ac:dyDescent="0.2">
      <c r="A23" s="478">
        <v>1</v>
      </c>
      <c r="B23" s="478"/>
      <c r="C23" s="478"/>
      <c r="D23" s="478"/>
      <c r="E23" s="478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9">
        <v>2</v>
      </c>
      <c r="AV23" s="479"/>
      <c r="AW23" s="479"/>
      <c r="AX23" s="479"/>
      <c r="AY23" s="297">
        <v>3</v>
      </c>
      <c r="AZ23" s="479">
        <v>4</v>
      </c>
      <c r="BA23" s="479"/>
      <c r="BB23" s="479"/>
      <c r="BC23" s="479"/>
      <c r="BD23" s="479"/>
      <c r="BE23" s="479"/>
      <c r="BF23" s="479"/>
      <c r="BG23" s="479"/>
      <c r="BH23" s="479"/>
      <c r="BI23" s="479">
        <v>5</v>
      </c>
      <c r="BJ23" s="479"/>
      <c r="BK23" s="479"/>
      <c r="BL23" s="479"/>
      <c r="BM23" s="479"/>
      <c r="BN23" s="479"/>
      <c r="BO23" s="479"/>
      <c r="BP23" s="479"/>
      <c r="BQ23" s="479"/>
      <c r="BX23" s="153"/>
      <c r="BY23" s="154"/>
      <c r="BZ23" s="154"/>
      <c r="CA23" s="154"/>
    </row>
    <row r="24" spans="1:79" ht="12.75" customHeight="1" x14ac:dyDescent="0.2">
      <c r="A24" s="480" t="s">
        <v>29</v>
      </c>
      <c r="B24" s="480"/>
      <c r="C24" s="480"/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80"/>
      <c r="AD24" s="480"/>
      <c r="AE24" s="480"/>
      <c r="AF24" s="480"/>
      <c r="AG24" s="480"/>
      <c r="AH24" s="480"/>
      <c r="AI24" s="480"/>
      <c r="AJ24" s="480"/>
      <c r="AK24" s="480"/>
      <c r="AL24" s="480"/>
      <c r="AM24" s="480"/>
      <c r="AN24" s="480"/>
      <c r="AO24" s="480"/>
      <c r="AP24" s="480"/>
      <c r="AQ24" s="480"/>
      <c r="AR24" s="480"/>
      <c r="AS24" s="480"/>
      <c r="AT24" s="480"/>
      <c r="AU24" s="490"/>
      <c r="AV24" s="490"/>
      <c r="AW24" s="490"/>
      <c r="AX24" s="490"/>
      <c r="AY24" s="490"/>
      <c r="AZ24" s="490"/>
      <c r="BA24" s="490"/>
      <c r="BB24" s="490"/>
      <c r="BC24" s="490"/>
      <c r="BD24" s="490"/>
      <c r="BE24" s="490"/>
      <c r="BF24" s="490"/>
      <c r="BG24" s="490"/>
      <c r="BH24" s="490"/>
      <c r="BI24" s="490"/>
      <c r="BJ24" s="490"/>
      <c r="BK24" s="490"/>
      <c r="BL24" s="490"/>
      <c r="BM24" s="490"/>
      <c r="BN24" s="490"/>
      <c r="BO24" s="490"/>
      <c r="BP24" s="490"/>
      <c r="BQ24" s="490"/>
      <c r="BX24" s="153"/>
      <c r="BY24" s="154"/>
      <c r="BZ24" s="154"/>
      <c r="CA24" s="154"/>
    </row>
    <row r="25" spans="1:79" ht="12.75" customHeight="1" x14ac:dyDescent="0.2">
      <c r="A25" s="481" t="s">
        <v>30</v>
      </c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482"/>
      <c r="AL25" s="482"/>
      <c r="AM25" s="482"/>
      <c r="AN25" s="482"/>
      <c r="AO25" s="482"/>
      <c r="AP25" s="482"/>
      <c r="AQ25" s="482"/>
      <c r="AR25" s="482"/>
      <c r="AS25" s="482"/>
      <c r="AT25" s="483"/>
      <c r="AU25" s="487">
        <v>1000</v>
      </c>
      <c r="AV25" s="488"/>
      <c r="AW25" s="488"/>
      <c r="AX25" s="489"/>
      <c r="AY25" s="443" t="s">
        <v>485</v>
      </c>
      <c r="AZ25" s="484">
        <f>AZ26-AZ27</f>
        <v>0</v>
      </c>
      <c r="BA25" s="485"/>
      <c r="BB25" s="485"/>
      <c r="BC25" s="485"/>
      <c r="BD25" s="485"/>
      <c r="BE25" s="485"/>
      <c r="BF25" s="485"/>
      <c r="BG25" s="485"/>
      <c r="BH25" s="486"/>
      <c r="BI25" s="484">
        <f>BI26-BI27</f>
        <v>0</v>
      </c>
      <c r="BJ25" s="485"/>
      <c r="BK25" s="485"/>
      <c r="BL25" s="485"/>
      <c r="BM25" s="485"/>
      <c r="BN25" s="485"/>
      <c r="BO25" s="485"/>
      <c r="BP25" s="485"/>
      <c r="BQ25" s="486"/>
      <c r="BV25" s="155"/>
      <c r="BW25" s="155" t="s">
        <v>360</v>
      </c>
      <c r="BX25" s="153"/>
      <c r="BY25" s="156"/>
      <c r="BZ25" s="154"/>
      <c r="CA25" s="154"/>
    </row>
    <row r="26" spans="1:79" ht="13.5" customHeight="1" x14ac:dyDescent="0.2">
      <c r="A26" s="504" t="s">
        <v>31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L26" s="504"/>
      <c r="M26" s="504"/>
      <c r="N26" s="504"/>
      <c r="O26" s="504"/>
      <c r="P26" s="504"/>
      <c r="Q26" s="504"/>
      <c r="R26" s="504"/>
      <c r="S26" s="504"/>
      <c r="T26" s="504"/>
      <c r="U26" s="504"/>
      <c r="V26" s="504"/>
      <c r="W26" s="504"/>
      <c r="X26" s="504"/>
      <c r="Y26" s="504"/>
      <c r="Z26" s="504"/>
      <c r="AA26" s="504"/>
      <c r="AB26" s="504"/>
      <c r="AC26" s="504"/>
      <c r="AD26" s="504"/>
      <c r="AE26" s="504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504"/>
      <c r="AS26" s="504"/>
      <c r="AT26" s="504"/>
      <c r="AU26" s="457">
        <v>1001</v>
      </c>
      <c r="AV26" s="457"/>
      <c r="AW26" s="457"/>
      <c r="AX26" s="457"/>
      <c r="AY26" s="440" t="s">
        <v>485</v>
      </c>
      <c r="AZ26" s="505">
        <f>[1]Ф1Заполн!AY26</f>
        <v>42</v>
      </c>
      <c r="BA26" s="505"/>
      <c r="BB26" s="505"/>
      <c r="BC26" s="505"/>
      <c r="BD26" s="505"/>
      <c r="BE26" s="505"/>
      <c r="BF26" s="505"/>
      <c r="BG26" s="505"/>
      <c r="BH26" s="505"/>
      <c r="BI26" s="494">
        <f>[1]Ф1Заполн!BH26</f>
        <v>42</v>
      </c>
      <c r="BJ26" s="494"/>
      <c r="BK26" s="494"/>
      <c r="BL26" s="494"/>
      <c r="BM26" s="494"/>
      <c r="BN26" s="494"/>
      <c r="BO26" s="494"/>
      <c r="BP26" s="494"/>
      <c r="BQ26" s="494"/>
      <c r="BV26" s="155"/>
      <c r="BW26" s="155"/>
      <c r="BX26" s="153"/>
      <c r="BY26" s="154"/>
      <c r="BZ26" s="154"/>
      <c r="CA26" s="154"/>
    </row>
    <row r="27" spans="1:79" ht="13.5" customHeight="1" x14ac:dyDescent="0.2">
      <c r="A27" s="506" t="s">
        <v>32</v>
      </c>
      <c r="B27" s="506"/>
      <c r="C27" s="506"/>
      <c r="D27" s="506"/>
      <c r="E27" s="506"/>
      <c r="F27" s="506"/>
      <c r="G27" s="506"/>
      <c r="H27" s="506"/>
      <c r="I27" s="506"/>
      <c r="J27" s="506"/>
      <c r="K27" s="506"/>
      <c r="L27" s="506"/>
      <c r="M27" s="506"/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457">
        <v>1002</v>
      </c>
      <c r="AV27" s="457"/>
      <c r="AW27" s="457"/>
      <c r="AX27" s="457"/>
      <c r="AY27" s="440" t="s">
        <v>485</v>
      </c>
      <c r="AZ27" s="505">
        <f>[1]Ф1Заполн!AY27</f>
        <v>42</v>
      </c>
      <c r="BA27" s="505"/>
      <c r="BB27" s="505"/>
      <c r="BC27" s="505"/>
      <c r="BD27" s="505"/>
      <c r="BE27" s="505"/>
      <c r="BF27" s="505"/>
      <c r="BG27" s="505"/>
      <c r="BH27" s="505"/>
      <c r="BI27" s="494">
        <f>[1]Ф1Заполн!BH27</f>
        <v>42</v>
      </c>
      <c r="BJ27" s="494"/>
      <c r="BK27" s="494"/>
      <c r="BL27" s="494"/>
      <c r="BM27" s="494"/>
      <c r="BN27" s="494"/>
      <c r="BO27" s="494"/>
      <c r="BP27" s="494"/>
      <c r="BQ27" s="494"/>
      <c r="BV27" s="155"/>
      <c r="BW27" s="155"/>
      <c r="BX27" s="153"/>
      <c r="BY27" s="154"/>
      <c r="BZ27" s="154"/>
      <c r="CA27" s="154"/>
    </row>
    <row r="28" spans="1:79" ht="13.5" customHeight="1" x14ac:dyDescent="0.2">
      <c r="A28" s="491" t="s">
        <v>33</v>
      </c>
      <c r="B28" s="491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2">
        <v>1005</v>
      </c>
      <c r="AV28" s="492"/>
      <c r="AW28" s="492"/>
      <c r="AX28" s="492"/>
      <c r="AY28" s="302"/>
      <c r="AZ28" s="493">
        <f>[1]Ф1Заполн!AY28</f>
        <v>0</v>
      </c>
      <c r="BA28" s="493"/>
      <c r="BB28" s="493"/>
      <c r="BC28" s="493"/>
      <c r="BD28" s="493"/>
      <c r="BE28" s="493"/>
      <c r="BF28" s="493"/>
      <c r="BG28" s="493"/>
      <c r="BH28" s="493"/>
      <c r="BI28" s="494">
        <f>[1]Ф1Заполн!BH28</f>
        <v>0</v>
      </c>
      <c r="BJ28" s="494"/>
      <c r="BK28" s="494"/>
      <c r="BL28" s="494"/>
      <c r="BM28" s="494"/>
      <c r="BN28" s="494"/>
      <c r="BO28" s="494"/>
      <c r="BP28" s="494"/>
      <c r="BQ28" s="494"/>
      <c r="BV28" s="155"/>
      <c r="BW28" s="155"/>
      <c r="BX28" s="153"/>
      <c r="BY28" s="154"/>
      <c r="BZ28" s="154"/>
      <c r="CA28" s="154"/>
    </row>
    <row r="29" spans="1:79" ht="13.5" customHeight="1" x14ac:dyDescent="0.25">
      <c r="A29" s="495" t="s">
        <v>34</v>
      </c>
      <c r="B29" s="496"/>
      <c r="C29" s="496"/>
      <c r="D29" s="496"/>
      <c r="E29" s="496"/>
      <c r="F29" s="496"/>
      <c r="G29" s="496"/>
      <c r="H29" s="496"/>
      <c r="I29" s="496"/>
      <c r="J29" s="496"/>
      <c r="K29" s="496"/>
      <c r="L29" s="496"/>
      <c r="M29" s="496"/>
      <c r="N29" s="496"/>
      <c r="O29" s="496"/>
      <c r="P29" s="496"/>
      <c r="Q29" s="496"/>
      <c r="R29" s="496"/>
      <c r="S29" s="496"/>
      <c r="T29" s="496"/>
      <c r="U29" s="496"/>
      <c r="V29" s="496"/>
      <c r="W29" s="496"/>
      <c r="X29" s="496"/>
      <c r="Y29" s="496"/>
      <c r="Z29" s="496"/>
      <c r="AA29" s="496"/>
      <c r="AB29" s="496"/>
      <c r="AC29" s="496"/>
      <c r="AD29" s="496"/>
      <c r="AE29" s="496"/>
      <c r="AF29" s="496"/>
      <c r="AG29" s="496"/>
      <c r="AH29" s="496"/>
      <c r="AI29" s="496"/>
      <c r="AJ29" s="496"/>
      <c r="AK29" s="496"/>
      <c r="AL29" s="496"/>
      <c r="AM29" s="496"/>
      <c r="AN29" s="496"/>
      <c r="AO29" s="496"/>
      <c r="AP29" s="496"/>
      <c r="AQ29" s="496"/>
      <c r="AR29" s="496"/>
      <c r="AS29" s="496"/>
      <c r="AT29" s="497"/>
      <c r="AU29" s="498" t="s">
        <v>35</v>
      </c>
      <c r="AV29" s="499"/>
      <c r="AW29" s="499"/>
      <c r="AX29" s="500"/>
      <c r="AY29" s="444" t="s">
        <v>486</v>
      </c>
      <c r="AZ29" s="501">
        <f>AZ30-AZ31</f>
        <v>0</v>
      </c>
      <c r="BA29" s="502"/>
      <c r="BB29" s="502"/>
      <c r="BC29" s="502"/>
      <c r="BD29" s="502"/>
      <c r="BE29" s="502"/>
      <c r="BF29" s="502"/>
      <c r="BG29" s="502"/>
      <c r="BH29" s="503"/>
      <c r="BI29" s="501">
        <f>BI30-BI31</f>
        <v>0</v>
      </c>
      <c r="BJ29" s="502"/>
      <c r="BK29" s="502"/>
      <c r="BL29" s="502"/>
      <c r="BM29" s="502"/>
      <c r="BN29" s="502"/>
      <c r="BO29" s="502"/>
      <c r="BP29" s="502"/>
      <c r="BQ29" s="503"/>
      <c r="BV29" s="155"/>
      <c r="BW29" s="155" t="s">
        <v>361</v>
      </c>
      <c r="BX29" s="153"/>
      <c r="BY29" s="156"/>
      <c r="BZ29" s="154"/>
      <c r="CA29" s="154"/>
    </row>
    <row r="30" spans="1:79" ht="13.5" customHeight="1" x14ac:dyDescent="0.2">
      <c r="A30" s="522" t="s">
        <v>31</v>
      </c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457">
        <v>1011</v>
      </c>
      <c r="AV30" s="457"/>
      <c r="AW30" s="457"/>
      <c r="AX30" s="457"/>
      <c r="AY30" s="440" t="s">
        <v>486</v>
      </c>
      <c r="AZ30" s="505">
        <f>[1]Ф1Заполн!AY30</f>
        <v>352</v>
      </c>
      <c r="BA30" s="505"/>
      <c r="BB30" s="505"/>
      <c r="BC30" s="505"/>
      <c r="BD30" s="505"/>
      <c r="BE30" s="505"/>
      <c r="BF30" s="505"/>
      <c r="BG30" s="505"/>
      <c r="BH30" s="505"/>
      <c r="BI30" s="494">
        <f>[1]Ф1Заполн!BH30</f>
        <v>352</v>
      </c>
      <c r="BJ30" s="494"/>
      <c r="BK30" s="494"/>
      <c r="BL30" s="494"/>
      <c r="BM30" s="494"/>
      <c r="BN30" s="494"/>
      <c r="BO30" s="494"/>
      <c r="BP30" s="494"/>
      <c r="BQ30" s="494"/>
      <c r="BV30" s="155"/>
      <c r="BW30" s="155"/>
      <c r="BX30" s="153"/>
      <c r="BY30" s="154"/>
      <c r="BZ30" s="154"/>
      <c r="CA30" s="154"/>
    </row>
    <row r="31" spans="1:79" ht="13.5" customHeight="1" x14ac:dyDescent="0.2">
      <c r="A31" s="506" t="s">
        <v>36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457">
        <v>1012</v>
      </c>
      <c r="AV31" s="457"/>
      <c r="AW31" s="457"/>
      <c r="AX31" s="457"/>
      <c r="AY31" s="440" t="s">
        <v>486</v>
      </c>
      <c r="AZ31" s="505">
        <f>[1]Ф1Заполн!AY31</f>
        <v>352</v>
      </c>
      <c r="BA31" s="505"/>
      <c r="BB31" s="505"/>
      <c r="BC31" s="505"/>
      <c r="BD31" s="505"/>
      <c r="BE31" s="505"/>
      <c r="BF31" s="505"/>
      <c r="BG31" s="505"/>
      <c r="BH31" s="505"/>
      <c r="BI31" s="494">
        <f>[1]Ф1Заполн!BH31</f>
        <v>352</v>
      </c>
      <c r="BJ31" s="494"/>
      <c r="BK31" s="494"/>
      <c r="BL31" s="494"/>
      <c r="BM31" s="494"/>
      <c r="BN31" s="494"/>
      <c r="BO31" s="494"/>
      <c r="BP31" s="494"/>
      <c r="BQ31" s="494"/>
      <c r="BV31" s="155"/>
      <c r="BW31" s="155"/>
      <c r="BX31" s="153"/>
      <c r="BY31" s="154"/>
      <c r="BZ31" s="154"/>
      <c r="CA31" s="154"/>
    </row>
    <row r="32" spans="1:79" ht="13.5" customHeight="1" x14ac:dyDescent="0.2">
      <c r="A32" s="507" t="s">
        <v>37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7"/>
      <c r="AE32" s="507"/>
      <c r="AF32" s="507"/>
      <c r="AG32" s="507"/>
      <c r="AH32" s="507"/>
      <c r="AI32" s="507"/>
      <c r="AJ32" s="507"/>
      <c r="AK32" s="507"/>
      <c r="AL32" s="507"/>
      <c r="AM32" s="507"/>
      <c r="AN32" s="507"/>
      <c r="AO32" s="507"/>
      <c r="AP32" s="507"/>
      <c r="AQ32" s="507"/>
      <c r="AR32" s="507"/>
      <c r="AS32" s="507"/>
      <c r="AT32" s="507"/>
      <c r="AU32" s="492">
        <v>1015</v>
      </c>
      <c r="AV32" s="492"/>
      <c r="AW32" s="492"/>
      <c r="AX32" s="492"/>
      <c r="AY32" s="302"/>
      <c r="AZ32" s="508">
        <f>AZ33-AZ34</f>
        <v>0</v>
      </c>
      <c r="BA32" s="508"/>
      <c r="BB32" s="508"/>
      <c r="BC32" s="508"/>
      <c r="BD32" s="508"/>
      <c r="BE32" s="508"/>
      <c r="BF32" s="508"/>
      <c r="BG32" s="508"/>
      <c r="BH32" s="508"/>
      <c r="BI32" s="509">
        <f>BI33-BI34</f>
        <v>0</v>
      </c>
      <c r="BJ32" s="509"/>
      <c r="BK32" s="509"/>
      <c r="BL32" s="509"/>
      <c r="BM32" s="509"/>
      <c r="BN32" s="509"/>
      <c r="BO32" s="509"/>
      <c r="BP32" s="509"/>
      <c r="BQ32" s="509"/>
      <c r="BV32" s="155"/>
      <c r="BW32" s="155" t="s">
        <v>362</v>
      </c>
      <c r="BX32" s="153"/>
      <c r="BY32" s="156"/>
      <c r="BZ32" s="154"/>
      <c r="CA32" s="154"/>
    </row>
    <row r="33" spans="1:79" ht="13.5" customHeight="1" x14ac:dyDescent="0.2">
      <c r="A33" s="510" t="s">
        <v>38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1"/>
      <c r="AQ33" s="511"/>
      <c r="AR33" s="511"/>
      <c r="AS33" s="511"/>
      <c r="AT33" s="512"/>
      <c r="AU33" s="513" t="s">
        <v>39</v>
      </c>
      <c r="AV33" s="514"/>
      <c r="AW33" s="514"/>
      <c r="AX33" s="515"/>
      <c r="AY33" s="303"/>
      <c r="AZ33" s="516">
        <f>[1]Ф1Заполн!AY33</f>
        <v>0</v>
      </c>
      <c r="BA33" s="517"/>
      <c r="BB33" s="517"/>
      <c r="BC33" s="517"/>
      <c r="BD33" s="517"/>
      <c r="BE33" s="517"/>
      <c r="BF33" s="517"/>
      <c r="BG33" s="517"/>
      <c r="BH33" s="518"/>
      <c r="BI33" s="519">
        <f>[1]Ф1Заполн!BH33</f>
        <v>0</v>
      </c>
      <c r="BJ33" s="520"/>
      <c r="BK33" s="520"/>
      <c r="BL33" s="520"/>
      <c r="BM33" s="520"/>
      <c r="BN33" s="520"/>
      <c r="BO33" s="520"/>
      <c r="BP33" s="520"/>
      <c r="BQ33" s="521"/>
      <c r="BV33" s="155"/>
      <c r="BW33" s="155"/>
      <c r="BX33" s="153"/>
      <c r="BY33" s="154"/>
      <c r="BZ33" s="154"/>
      <c r="CA33" s="154"/>
    </row>
    <row r="34" spans="1:79" ht="13.5" customHeight="1" x14ac:dyDescent="0.2">
      <c r="A34" s="510" t="s">
        <v>40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511"/>
      <c r="AA34" s="511"/>
      <c r="AB34" s="511"/>
      <c r="AC34" s="511"/>
      <c r="AD34" s="511"/>
      <c r="AE34" s="511"/>
      <c r="AF34" s="511"/>
      <c r="AG34" s="511"/>
      <c r="AH34" s="511"/>
      <c r="AI34" s="511"/>
      <c r="AJ34" s="511"/>
      <c r="AK34" s="511"/>
      <c r="AL34" s="511"/>
      <c r="AM34" s="511"/>
      <c r="AN34" s="511"/>
      <c r="AO34" s="511"/>
      <c r="AP34" s="511"/>
      <c r="AQ34" s="511"/>
      <c r="AR34" s="511"/>
      <c r="AS34" s="511"/>
      <c r="AT34" s="512"/>
      <c r="AU34" s="513" t="s">
        <v>41</v>
      </c>
      <c r="AV34" s="514"/>
      <c r="AW34" s="514"/>
      <c r="AX34" s="515"/>
      <c r="AY34" s="303"/>
      <c r="AZ34" s="516">
        <f>[1]Ф1Заполн!AY34</f>
        <v>0</v>
      </c>
      <c r="BA34" s="517"/>
      <c r="BB34" s="517"/>
      <c r="BC34" s="517"/>
      <c r="BD34" s="517"/>
      <c r="BE34" s="517"/>
      <c r="BF34" s="517"/>
      <c r="BG34" s="517"/>
      <c r="BH34" s="518"/>
      <c r="BI34" s="519">
        <f>[1]Ф1Заполн!BH34</f>
        <v>0</v>
      </c>
      <c r="BJ34" s="520"/>
      <c r="BK34" s="520"/>
      <c r="BL34" s="520"/>
      <c r="BM34" s="520"/>
      <c r="BN34" s="520"/>
      <c r="BO34" s="520"/>
      <c r="BP34" s="520"/>
      <c r="BQ34" s="521"/>
      <c r="BV34" s="155"/>
      <c r="BW34" s="155"/>
      <c r="BX34" s="153"/>
      <c r="BY34" s="154"/>
      <c r="BZ34" s="154"/>
      <c r="CA34" s="154"/>
    </row>
    <row r="35" spans="1:79" ht="13.5" customHeight="1" x14ac:dyDescent="0.2">
      <c r="A35" s="523" t="s">
        <v>42</v>
      </c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  <c r="AK35" s="523"/>
      <c r="AL35" s="523"/>
      <c r="AM35" s="523"/>
      <c r="AN35" s="523"/>
      <c r="AO35" s="523"/>
      <c r="AP35" s="523"/>
      <c r="AQ35" s="523"/>
      <c r="AR35" s="523"/>
      <c r="AS35" s="523"/>
      <c r="AT35" s="523"/>
      <c r="AU35" s="492">
        <v>1020</v>
      </c>
      <c r="AV35" s="492"/>
      <c r="AW35" s="492"/>
      <c r="AX35" s="492"/>
      <c r="AY35" s="302"/>
      <c r="AZ35" s="508">
        <f>AZ36-AZ37</f>
        <v>0</v>
      </c>
      <c r="BA35" s="508"/>
      <c r="BB35" s="508"/>
      <c r="BC35" s="508"/>
      <c r="BD35" s="508"/>
      <c r="BE35" s="508"/>
      <c r="BF35" s="508"/>
      <c r="BG35" s="508"/>
      <c r="BH35" s="508"/>
      <c r="BI35" s="509">
        <f>BI36-BI37</f>
        <v>0</v>
      </c>
      <c r="BJ35" s="509"/>
      <c r="BK35" s="509"/>
      <c r="BL35" s="509"/>
      <c r="BM35" s="509"/>
      <c r="BN35" s="509"/>
      <c r="BO35" s="509"/>
      <c r="BP35" s="509"/>
      <c r="BQ35" s="509"/>
      <c r="BV35" s="155"/>
      <c r="BW35" s="155" t="s">
        <v>363</v>
      </c>
      <c r="BX35" s="153"/>
      <c r="BY35" s="156"/>
      <c r="BZ35" s="154"/>
      <c r="CA35" s="154"/>
    </row>
    <row r="36" spans="1:79" ht="13.5" customHeight="1" x14ac:dyDescent="0.2">
      <c r="A36" s="510" t="s">
        <v>43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511"/>
      <c r="Q36" s="511"/>
      <c r="R36" s="511"/>
      <c r="S36" s="511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2"/>
      <c r="AU36" s="513" t="s">
        <v>44</v>
      </c>
      <c r="AV36" s="514"/>
      <c r="AW36" s="514"/>
      <c r="AX36" s="515"/>
      <c r="AY36" s="303"/>
      <c r="AZ36" s="516">
        <f>[1]Ф1Заполн!AY36</f>
        <v>0</v>
      </c>
      <c r="BA36" s="517"/>
      <c r="BB36" s="517"/>
      <c r="BC36" s="517"/>
      <c r="BD36" s="517"/>
      <c r="BE36" s="517"/>
      <c r="BF36" s="517"/>
      <c r="BG36" s="517"/>
      <c r="BH36" s="518"/>
      <c r="BI36" s="519">
        <f>[1]Ф1Заполн!BH36</f>
        <v>0</v>
      </c>
      <c r="BJ36" s="520"/>
      <c r="BK36" s="520"/>
      <c r="BL36" s="520"/>
      <c r="BM36" s="520"/>
      <c r="BN36" s="520"/>
      <c r="BO36" s="520"/>
      <c r="BP36" s="520"/>
      <c r="BQ36" s="521"/>
      <c r="BV36" s="155"/>
      <c r="BW36" s="155"/>
      <c r="BX36" s="153"/>
      <c r="BY36" s="154"/>
      <c r="BZ36" s="154"/>
      <c r="CA36" s="154"/>
    </row>
    <row r="37" spans="1:79" ht="13.5" customHeight="1" x14ac:dyDescent="0.2">
      <c r="A37" s="510" t="s">
        <v>45</v>
      </c>
      <c r="B37" s="511"/>
      <c r="C37" s="511"/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  <c r="Q37" s="511"/>
      <c r="R37" s="511"/>
      <c r="S37" s="511"/>
      <c r="T37" s="511"/>
      <c r="U37" s="511"/>
      <c r="V37" s="511"/>
      <c r="W37" s="511"/>
      <c r="X37" s="511"/>
      <c r="Y37" s="511"/>
      <c r="Z37" s="511"/>
      <c r="AA37" s="511"/>
      <c r="AB37" s="511"/>
      <c r="AC37" s="511"/>
      <c r="AD37" s="511"/>
      <c r="AE37" s="511"/>
      <c r="AF37" s="511"/>
      <c r="AG37" s="511"/>
      <c r="AH37" s="511"/>
      <c r="AI37" s="511"/>
      <c r="AJ37" s="511"/>
      <c r="AK37" s="511"/>
      <c r="AL37" s="511"/>
      <c r="AM37" s="511"/>
      <c r="AN37" s="511"/>
      <c r="AO37" s="511"/>
      <c r="AP37" s="511"/>
      <c r="AQ37" s="511"/>
      <c r="AR37" s="511"/>
      <c r="AS37" s="511"/>
      <c r="AT37" s="512"/>
      <c r="AU37" s="513" t="s">
        <v>46</v>
      </c>
      <c r="AV37" s="514"/>
      <c r="AW37" s="514"/>
      <c r="AX37" s="515"/>
      <c r="AY37" s="303"/>
      <c r="AZ37" s="516">
        <f>[1]Ф1Заполн!AY37</f>
        <v>0</v>
      </c>
      <c r="BA37" s="517"/>
      <c r="BB37" s="517"/>
      <c r="BC37" s="517"/>
      <c r="BD37" s="517"/>
      <c r="BE37" s="517"/>
      <c r="BF37" s="517"/>
      <c r="BG37" s="517"/>
      <c r="BH37" s="518"/>
      <c r="BI37" s="519">
        <f>[1]Ф1Заполн!BH37</f>
        <v>0</v>
      </c>
      <c r="BJ37" s="520"/>
      <c r="BK37" s="520"/>
      <c r="BL37" s="520"/>
      <c r="BM37" s="520"/>
      <c r="BN37" s="520"/>
      <c r="BO37" s="520"/>
      <c r="BP37" s="520"/>
      <c r="BQ37" s="521"/>
      <c r="BV37" s="155"/>
      <c r="BW37" s="155"/>
      <c r="BX37" s="153"/>
      <c r="BY37" s="154"/>
      <c r="BZ37" s="154"/>
      <c r="CA37" s="154"/>
    </row>
    <row r="38" spans="1:79" ht="14.25" customHeight="1" x14ac:dyDescent="0.2">
      <c r="A38" s="507" t="s">
        <v>47</v>
      </c>
      <c r="B38" s="507"/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507"/>
      <c r="AB38" s="507"/>
      <c r="AC38" s="507"/>
      <c r="AD38" s="507"/>
      <c r="AE38" s="507"/>
      <c r="AF38" s="507"/>
      <c r="AG38" s="507"/>
      <c r="AH38" s="507"/>
      <c r="AI38" s="507"/>
      <c r="AJ38" s="507"/>
      <c r="AK38" s="507"/>
      <c r="AL38" s="507"/>
      <c r="AM38" s="507"/>
      <c r="AN38" s="507"/>
      <c r="AO38" s="507"/>
      <c r="AP38" s="507"/>
      <c r="AQ38" s="507"/>
      <c r="AR38" s="507"/>
      <c r="AS38" s="507"/>
      <c r="AT38" s="507"/>
      <c r="AU38" s="490"/>
      <c r="AV38" s="490"/>
      <c r="AW38" s="490"/>
      <c r="AX38" s="490"/>
      <c r="AY38" s="490"/>
      <c r="AZ38" s="490"/>
      <c r="BA38" s="490"/>
      <c r="BB38" s="490"/>
      <c r="BC38" s="490"/>
      <c r="BD38" s="490"/>
      <c r="BE38" s="490"/>
      <c r="BF38" s="490"/>
      <c r="BG38" s="490"/>
      <c r="BH38" s="490"/>
      <c r="BI38" s="490"/>
      <c r="BJ38" s="490"/>
      <c r="BK38" s="490"/>
      <c r="BL38" s="490"/>
      <c r="BM38" s="490"/>
      <c r="BN38" s="490"/>
      <c r="BO38" s="490"/>
      <c r="BP38" s="490"/>
      <c r="BQ38" s="490"/>
      <c r="BV38" s="155"/>
      <c r="BW38" s="155"/>
      <c r="BX38" s="153"/>
      <c r="BY38" s="154"/>
      <c r="BZ38" s="154"/>
      <c r="CA38" s="154"/>
    </row>
    <row r="39" spans="1:79" ht="12.75" customHeight="1" x14ac:dyDescent="0.2">
      <c r="A39" s="481" t="s">
        <v>48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3"/>
      <c r="AU39" s="525">
        <v>1030</v>
      </c>
      <c r="AV39" s="526"/>
      <c r="AW39" s="526"/>
      <c r="AX39" s="527"/>
      <c r="AY39" s="305"/>
      <c r="AZ39" s="528">
        <f>[1]Ф1Заполн!AY39</f>
        <v>0</v>
      </c>
      <c r="BA39" s="529"/>
      <c r="BB39" s="529"/>
      <c r="BC39" s="529"/>
      <c r="BD39" s="529"/>
      <c r="BE39" s="529"/>
      <c r="BF39" s="529"/>
      <c r="BG39" s="529"/>
      <c r="BH39" s="530"/>
      <c r="BI39" s="528">
        <f>[1]Ф1Заполн!BH39</f>
        <v>0</v>
      </c>
      <c r="BJ39" s="529"/>
      <c r="BK39" s="529"/>
      <c r="BL39" s="529"/>
      <c r="BM39" s="529"/>
      <c r="BN39" s="529"/>
      <c r="BO39" s="529"/>
      <c r="BP39" s="529"/>
      <c r="BQ39" s="530"/>
      <c r="BV39" s="155"/>
      <c r="BW39" s="155"/>
      <c r="BX39" s="153"/>
      <c r="BY39" s="154"/>
      <c r="BZ39" s="154"/>
      <c r="CA39" s="154"/>
    </row>
    <row r="40" spans="1:79" ht="13.5" customHeight="1" x14ac:dyDescent="0.2">
      <c r="A40" s="524" t="s">
        <v>49</v>
      </c>
      <c r="B40" s="524"/>
      <c r="C40" s="524"/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4"/>
      <c r="AN40" s="524"/>
      <c r="AO40" s="524"/>
      <c r="AP40" s="524"/>
      <c r="AQ40" s="524"/>
      <c r="AR40" s="524"/>
      <c r="AS40" s="524"/>
      <c r="AT40" s="524"/>
      <c r="AU40" s="492">
        <v>1035</v>
      </c>
      <c r="AV40" s="492"/>
      <c r="AW40" s="492"/>
      <c r="AX40" s="492"/>
      <c r="AY40" s="302"/>
      <c r="AZ40" s="493">
        <f>[1]Ф1Заполн!AY40</f>
        <v>0</v>
      </c>
      <c r="BA40" s="493"/>
      <c r="BB40" s="493"/>
      <c r="BC40" s="493"/>
      <c r="BD40" s="493"/>
      <c r="BE40" s="493"/>
      <c r="BF40" s="493"/>
      <c r="BG40" s="493"/>
      <c r="BH40" s="493"/>
      <c r="BI40" s="494">
        <f>[1]Ф1Заполн!BH40</f>
        <v>0</v>
      </c>
      <c r="BJ40" s="494"/>
      <c r="BK40" s="494"/>
      <c r="BL40" s="494"/>
      <c r="BM40" s="494"/>
      <c r="BN40" s="494"/>
      <c r="BO40" s="494"/>
      <c r="BP40" s="494"/>
      <c r="BQ40" s="494"/>
      <c r="BV40" s="155"/>
      <c r="BW40" s="155"/>
      <c r="BX40" s="153"/>
      <c r="BY40" s="154"/>
      <c r="BZ40" s="154"/>
      <c r="CA40" s="154"/>
    </row>
    <row r="41" spans="1:79" ht="13.5" customHeight="1" x14ac:dyDescent="0.2">
      <c r="A41" s="507" t="s">
        <v>50</v>
      </c>
      <c r="B41" s="507"/>
      <c r="C41" s="507"/>
      <c r="D41" s="507"/>
      <c r="E41" s="507"/>
      <c r="F41" s="507"/>
      <c r="G41" s="507"/>
      <c r="H41" s="507"/>
      <c r="I41" s="507"/>
      <c r="J41" s="507"/>
      <c r="K41" s="507"/>
      <c r="L41" s="507"/>
      <c r="M41" s="507"/>
      <c r="N41" s="507"/>
      <c r="O41" s="507"/>
      <c r="P41" s="507"/>
      <c r="Q41" s="507"/>
      <c r="R41" s="507"/>
      <c r="S41" s="507"/>
      <c r="T41" s="507"/>
      <c r="U41" s="507"/>
      <c r="V41" s="507"/>
      <c r="W41" s="507"/>
      <c r="X41" s="507"/>
      <c r="Y41" s="507"/>
      <c r="Z41" s="507"/>
      <c r="AA41" s="507"/>
      <c r="AB41" s="507"/>
      <c r="AC41" s="507"/>
      <c r="AD41" s="507"/>
      <c r="AE41" s="507"/>
      <c r="AF41" s="507"/>
      <c r="AG41" s="507"/>
      <c r="AH41" s="507"/>
      <c r="AI41" s="507"/>
      <c r="AJ41" s="507"/>
      <c r="AK41" s="507"/>
      <c r="AL41" s="507"/>
      <c r="AM41" s="507"/>
      <c r="AN41" s="507"/>
      <c r="AO41" s="507"/>
      <c r="AP41" s="507"/>
      <c r="AQ41" s="507"/>
      <c r="AR41" s="507"/>
      <c r="AS41" s="507"/>
      <c r="AT41" s="507"/>
      <c r="AU41" s="492">
        <v>1040</v>
      </c>
      <c r="AV41" s="492"/>
      <c r="AW41" s="492"/>
      <c r="AX41" s="492"/>
      <c r="AY41" s="302"/>
      <c r="AZ41" s="493">
        <f>[1]Ф1Заполн!AY41</f>
        <v>0</v>
      </c>
      <c r="BA41" s="493"/>
      <c r="BB41" s="493"/>
      <c r="BC41" s="493"/>
      <c r="BD41" s="493"/>
      <c r="BE41" s="493"/>
      <c r="BF41" s="493"/>
      <c r="BG41" s="493"/>
      <c r="BH41" s="493"/>
      <c r="BI41" s="494">
        <f>[1]Ф1Заполн!BH41</f>
        <v>0</v>
      </c>
      <c r="BJ41" s="494"/>
      <c r="BK41" s="494"/>
      <c r="BL41" s="494"/>
      <c r="BM41" s="494"/>
      <c r="BN41" s="494"/>
      <c r="BO41" s="494"/>
      <c r="BP41" s="494"/>
      <c r="BQ41" s="494"/>
      <c r="BV41" s="155"/>
      <c r="BW41" s="155"/>
      <c r="BX41" s="153"/>
      <c r="BY41" s="154"/>
      <c r="BZ41" s="154"/>
      <c r="CA41" s="154"/>
    </row>
    <row r="42" spans="1:79" ht="13.5" customHeight="1" x14ac:dyDescent="0.2">
      <c r="A42" s="507" t="s">
        <v>51</v>
      </c>
      <c r="B42" s="507"/>
      <c r="C42" s="507"/>
      <c r="D42" s="507"/>
      <c r="E42" s="507"/>
      <c r="F42" s="507"/>
      <c r="G42" s="507"/>
      <c r="H42" s="507"/>
      <c r="I42" s="507"/>
      <c r="J42" s="507"/>
      <c r="K42" s="507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7"/>
      <c r="Y42" s="507"/>
      <c r="Z42" s="507"/>
      <c r="AA42" s="507"/>
      <c r="AB42" s="507"/>
      <c r="AC42" s="507"/>
      <c r="AD42" s="507"/>
      <c r="AE42" s="507"/>
      <c r="AF42" s="507"/>
      <c r="AG42" s="507"/>
      <c r="AH42" s="507"/>
      <c r="AI42" s="507"/>
      <c r="AJ42" s="507"/>
      <c r="AK42" s="507"/>
      <c r="AL42" s="507"/>
      <c r="AM42" s="507"/>
      <c r="AN42" s="507"/>
      <c r="AO42" s="507"/>
      <c r="AP42" s="507"/>
      <c r="AQ42" s="507"/>
      <c r="AR42" s="507"/>
      <c r="AS42" s="507"/>
      <c r="AT42" s="507"/>
      <c r="AU42" s="492">
        <v>1045</v>
      </c>
      <c r="AV42" s="492"/>
      <c r="AW42" s="492"/>
      <c r="AX42" s="492"/>
      <c r="AY42" s="302"/>
      <c r="AZ42" s="493">
        <f>[1]Ф1Заполн!AY42</f>
        <v>0</v>
      </c>
      <c r="BA42" s="493"/>
      <c r="BB42" s="493"/>
      <c r="BC42" s="493"/>
      <c r="BD42" s="493"/>
      <c r="BE42" s="493"/>
      <c r="BF42" s="493"/>
      <c r="BG42" s="493"/>
      <c r="BH42" s="493"/>
      <c r="BI42" s="494">
        <f>[1]Ф1Заполн!BH42</f>
        <v>0</v>
      </c>
      <c r="BJ42" s="494"/>
      <c r="BK42" s="494"/>
      <c r="BL42" s="494"/>
      <c r="BM42" s="494"/>
      <c r="BN42" s="494"/>
      <c r="BO42" s="494"/>
      <c r="BP42" s="494"/>
      <c r="BQ42" s="494"/>
      <c r="BV42" s="155"/>
      <c r="BW42" s="155"/>
      <c r="BX42" s="153"/>
      <c r="BY42" s="154"/>
      <c r="BZ42" s="154"/>
      <c r="CA42" s="154"/>
    </row>
    <row r="43" spans="1:79" ht="13.5" customHeight="1" x14ac:dyDescent="0.2">
      <c r="A43" s="510" t="s">
        <v>52</v>
      </c>
      <c r="B43" s="511"/>
      <c r="C43" s="511"/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  <c r="Q43" s="511"/>
      <c r="R43" s="511"/>
      <c r="S43" s="511"/>
      <c r="T43" s="511"/>
      <c r="U43" s="511"/>
      <c r="V43" s="511"/>
      <c r="W43" s="511"/>
      <c r="X43" s="511"/>
      <c r="Y43" s="511"/>
      <c r="Z43" s="511"/>
      <c r="AA43" s="511"/>
      <c r="AB43" s="511"/>
      <c r="AC43" s="511"/>
      <c r="AD43" s="511"/>
      <c r="AE43" s="511"/>
      <c r="AF43" s="511"/>
      <c r="AG43" s="511"/>
      <c r="AH43" s="511"/>
      <c r="AI43" s="511"/>
      <c r="AJ43" s="511"/>
      <c r="AK43" s="511"/>
      <c r="AL43" s="511"/>
      <c r="AM43" s="511"/>
      <c r="AN43" s="511"/>
      <c r="AO43" s="511"/>
      <c r="AP43" s="511"/>
      <c r="AQ43" s="511"/>
      <c r="AR43" s="511"/>
      <c r="AS43" s="511"/>
      <c r="AT43" s="512"/>
      <c r="AU43" s="513" t="s">
        <v>53</v>
      </c>
      <c r="AV43" s="514"/>
      <c r="AW43" s="514"/>
      <c r="AX43" s="515"/>
      <c r="AY43" s="303"/>
      <c r="AZ43" s="531">
        <f>[1]Ф1Заполн!AY43</f>
        <v>0</v>
      </c>
      <c r="BA43" s="532"/>
      <c r="BB43" s="532"/>
      <c r="BC43" s="532"/>
      <c r="BD43" s="532"/>
      <c r="BE43" s="532"/>
      <c r="BF43" s="532"/>
      <c r="BG43" s="532"/>
      <c r="BH43" s="533"/>
      <c r="BI43" s="519">
        <f>[1]Ф1Заполн!BH43</f>
        <v>0</v>
      </c>
      <c r="BJ43" s="520"/>
      <c r="BK43" s="520"/>
      <c r="BL43" s="520"/>
      <c r="BM43" s="520"/>
      <c r="BN43" s="520"/>
      <c r="BO43" s="520"/>
      <c r="BP43" s="520"/>
      <c r="BQ43" s="521"/>
      <c r="BV43" s="155"/>
      <c r="BW43" s="155"/>
      <c r="BX43" s="153"/>
      <c r="BY43" s="154"/>
      <c r="BZ43" s="154"/>
      <c r="CA43" s="154"/>
    </row>
    <row r="44" spans="1:79" ht="13.5" customHeight="1" x14ac:dyDescent="0.2">
      <c r="A44" s="510" t="s">
        <v>54</v>
      </c>
      <c r="B44" s="511"/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  <c r="AB44" s="511"/>
      <c r="AC44" s="511"/>
      <c r="AD44" s="511"/>
      <c r="AE44" s="511"/>
      <c r="AF44" s="511"/>
      <c r="AG44" s="511"/>
      <c r="AH44" s="511"/>
      <c r="AI44" s="511"/>
      <c r="AJ44" s="511"/>
      <c r="AK44" s="511"/>
      <c r="AL44" s="511"/>
      <c r="AM44" s="511"/>
      <c r="AN44" s="511"/>
      <c r="AO44" s="511"/>
      <c r="AP44" s="511"/>
      <c r="AQ44" s="511"/>
      <c r="AR44" s="511"/>
      <c r="AS44" s="511"/>
      <c r="AT44" s="512"/>
      <c r="AU44" s="513" t="s">
        <v>55</v>
      </c>
      <c r="AV44" s="514"/>
      <c r="AW44" s="514"/>
      <c r="AX44" s="515"/>
      <c r="AY44" s="303"/>
      <c r="AZ44" s="531">
        <f>[1]Ф1Заполн!AY44</f>
        <v>0</v>
      </c>
      <c r="BA44" s="532"/>
      <c r="BB44" s="532"/>
      <c r="BC44" s="532"/>
      <c r="BD44" s="532"/>
      <c r="BE44" s="532"/>
      <c r="BF44" s="532"/>
      <c r="BG44" s="532"/>
      <c r="BH44" s="533"/>
      <c r="BI44" s="519">
        <f>[1]Ф1Заполн!BH44</f>
        <v>0</v>
      </c>
      <c r="BJ44" s="520"/>
      <c r="BK44" s="520"/>
      <c r="BL44" s="520"/>
      <c r="BM44" s="520"/>
      <c r="BN44" s="520"/>
      <c r="BO44" s="520"/>
      <c r="BP44" s="520"/>
      <c r="BQ44" s="521"/>
      <c r="BV44" s="155"/>
      <c r="BW44" s="155"/>
      <c r="BX44" s="153"/>
      <c r="BY44" s="154"/>
      <c r="BZ44" s="154"/>
      <c r="CA44" s="154"/>
    </row>
    <row r="45" spans="1:79" ht="13.5" customHeight="1" x14ac:dyDescent="0.2">
      <c r="A45" s="510" t="s">
        <v>56</v>
      </c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  <c r="AB45" s="511"/>
      <c r="AC45" s="511"/>
      <c r="AD45" s="511"/>
      <c r="AE45" s="511"/>
      <c r="AF45" s="511"/>
      <c r="AG45" s="511"/>
      <c r="AH45" s="511"/>
      <c r="AI45" s="511"/>
      <c r="AJ45" s="511"/>
      <c r="AK45" s="511"/>
      <c r="AL45" s="511"/>
      <c r="AM45" s="511"/>
      <c r="AN45" s="511"/>
      <c r="AO45" s="511"/>
      <c r="AP45" s="511"/>
      <c r="AQ45" s="511"/>
      <c r="AR45" s="511"/>
      <c r="AS45" s="511"/>
      <c r="AT45" s="512"/>
      <c r="AU45" s="513" t="s">
        <v>57</v>
      </c>
      <c r="AV45" s="514"/>
      <c r="AW45" s="514"/>
      <c r="AX45" s="515"/>
      <c r="AY45" s="303"/>
      <c r="AZ45" s="531">
        <f>[1]Ф1Заполн!AY45</f>
        <v>0</v>
      </c>
      <c r="BA45" s="532"/>
      <c r="BB45" s="532"/>
      <c r="BC45" s="532"/>
      <c r="BD45" s="532"/>
      <c r="BE45" s="532"/>
      <c r="BF45" s="532"/>
      <c r="BG45" s="532"/>
      <c r="BH45" s="533"/>
      <c r="BI45" s="519">
        <f>[1]Ф1Заполн!BH45</f>
        <v>0</v>
      </c>
      <c r="BJ45" s="520"/>
      <c r="BK45" s="520"/>
      <c r="BL45" s="520"/>
      <c r="BM45" s="520"/>
      <c r="BN45" s="520"/>
      <c r="BO45" s="520"/>
      <c r="BP45" s="520"/>
      <c r="BQ45" s="521"/>
      <c r="BV45" s="155"/>
      <c r="BW45" s="155"/>
      <c r="BX45" s="153"/>
      <c r="BY45" s="154"/>
      <c r="BZ45" s="154"/>
      <c r="CA45" s="154"/>
    </row>
    <row r="46" spans="1:79" ht="13.5" customHeight="1" x14ac:dyDescent="0.2">
      <c r="A46" s="507" t="s">
        <v>58</v>
      </c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7"/>
      <c r="Y46" s="507"/>
      <c r="Z46" s="507"/>
      <c r="AA46" s="507"/>
      <c r="AB46" s="507"/>
      <c r="AC46" s="507"/>
      <c r="AD46" s="507"/>
      <c r="AE46" s="507"/>
      <c r="AF46" s="507"/>
      <c r="AG46" s="507"/>
      <c r="AH46" s="507"/>
      <c r="AI46" s="507"/>
      <c r="AJ46" s="507"/>
      <c r="AK46" s="507"/>
      <c r="AL46" s="507"/>
      <c r="AM46" s="507"/>
      <c r="AN46" s="507"/>
      <c r="AO46" s="507"/>
      <c r="AP46" s="507"/>
      <c r="AQ46" s="507"/>
      <c r="AR46" s="507"/>
      <c r="AS46" s="507"/>
      <c r="AT46" s="507"/>
      <c r="AU46" s="492">
        <v>1090</v>
      </c>
      <c r="AV46" s="492"/>
      <c r="AW46" s="492"/>
      <c r="AX46" s="492"/>
      <c r="AY46" s="302"/>
      <c r="AZ46" s="493">
        <f>[1]Ф1Заполн!AY46</f>
        <v>0</v>
      </c>
      <c r="BA46" s="493"/>
      <c r="BB46" s="493"/>
      <c r="BC46" s="493"/>
      <c r="BD46" s="493"/>
      <c r="BE46" s="493"/>
      <c r="BF46" s="493"/>
      <c r="BG46" s="493"/>
      <c r="BH46" s="493"/>
      <c r="BI46" s="494">
        <f>[1]Ф1Заполн!BH46</f>
        <v>0</v>
      </c>
      <c r="BJ46" s="494"/>
      <c r="BK46" s="494"/>
      <c r="BL46" s="494"/>
      <c r="BM46" s="494"/>
      <c r="BN46" s="494"/>
      <c r="BO46" s="494"/>
      <c r="BP46" s="494"/>
      <c r="BQ46" s="494"/>
      <c r="BV46" s="155"/>
      <c r="BW46" s="155"/>
      <c r="BX46" s="153"/>
      <c r="BY46" s="154"/>
      <c r="BZ46" s="154"/>
      <c r="CA46" s="154"/>
    </row>
    <row r="47" spans="1:79" ht="13.5" customHeight="1" x14ac:dyDescent="0.2">
      <c r="A47" s="534" t="s">
        <v>59</v>
      </c>
      <c r="B47" s="534"/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534"/>
      <c r="W47" s="534"/>
      <c r="X47" s="534"/>
      <c r="Y47" s="534"/>
      <c r="Z47" s="534"/>
      <c r="AA47" s="534"/>
      <c r="AB47" s="534"/>
      <c r="AC47" s="534"/>
      <c r="AD47" s="534"/>
      <c r="AE47" s="534"/>
      <c r="AF47" s="534"/>
      <c r="AG47" s="534"/>
      <c r="AH47" s="534"/>
      <c r="AI47" s="534"/>
      <c r="AJ47" s="534"/>
      <c r="AK47" s="534"/>
      <c r="AL47" s="534"/>
      <c r="AM47" s="534"/>
      <c r="AN47" s="534"/>
      <c r="AO47" s="534"/>
      <c r="AP47" s="534"/>
      <c r="AQ47" s="534"/>
      <c r="AR47" s="534"/>
      <c r="AS47" s="534"/>
      <c r="AT47" s="534"/>
      <c r="AU47" s="535">
        <v>1095</v>
      </c>
      <c r="AV47" s="535"/>
      <c r="AW47" s="535"/>
      <c r="AX47" s="535"/>
      <c r="AY47" s="300"/>
      <c r="AZ47" s="536">
        <f>AZ25+AZ28+AZ29+AZ32+AZ35+AZ39+AZ40+AZ41+AZ42+AZ43+AZ44+AZ45+AZ46</f>
        <v>0</v>
      </c>
      <c r="BA47" s="536"/>
      <c r="BB47" s="536"/>
      <c r="BC47" s="536"/>
      <c r="BD47" s="536"/>
      <c r="BE47" s="536"/>
      <c r="BF47" s="536"/>
      <c r="BG47" s="536"/>
      <c r="BH47" s="536"/>
      <c r="BI47" s="536">
        <f>BI25+BI28+BI29+BI32+BI35+BI39+BI40+BI41+BI42++BI43+BI44+BI45+BI46</f>
        <v>0</v>
      </c>
      <c r="BJ47" s="536"/>
      <c r="BK47" s="536"/>
      <c r="BL47" s="536"/>
      <c r="BM47" s="536"/>
      <c r="BN47" s="536"/>
      <c r="BO47" s="536"/>
      <c r="BP47" s="536"/>
      <c r="BQ47" s="536"/>
      <c r="BV47" s="155"/>
      <c r="BW47" s="155" t="s">
        <v>364</v>
      </c>
      <c r="BX47" s="153"/>
      <c r="BY47" s="156"/>
      <c r="BZ47" s="154"/>
      <c r="CA47" s="154"/>
    </row>
    <row r="48" spans="1:79" ht="12.75" customHeight="1" thickBot="1" x14ac:dyDescent="0.25">
      <c r="A48" s="480" t="s">
        <v>60</v>
      </c>
      <c r="B48" s="480"/>
      <c r="C48" s="480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480"/>
      <c r="Q48" s="480"/>
      <c r="R48" s="480"/>
      <c r="S48" s="480"/>
      <c r="T48" s="480"/>
      <c r="U48" s="480"/>
      <c r="V48" s="480"/>
      <c r="W48" s="480"/>
      <c r="X48" s="480"/>
      <c r="Y48" s="480"/>
      <c r="Z48" s="480"/>
      <c r="AA48" s="480"/>
      <c r="AB48" s="480"/>
      <c r="AC48" s="480"/>
      <c r="AD48" s="480"/>
      <c r="AE48" s="480"/>
      <c r="AF48" s="480"/>
      <c r="AG48" s="480"/>
      <c r="AH48" s="480"/>
      <c r="AI48" s="480"/>
      <c r="AJ48" s="480"/>
      <c r="AK48" s="480"/>
      <c r="AL48" s="480"/>
      <c r="AM48" s="480"/>
      <c r="AN48" s="480"/>
      <c r="AO48" s="480"/>
      <c r="AP48" s="480"/>
      <c r="AQ48" s="480"/>
      <c r="AR48" s="480"/>
      <c r="AS48" s="480"/>
      <c r="AT48" s="480"/>
      <c r="AU48" s="540"/>
      <c r="AV48" s="541"/>
      <c r="AW48" s="541"/>
      <c r="AX48" s="541"/>
      <c r="AY48" s="541"/>
      <c r="AZ48" s="541"/>
      <c r="BA48" s="541"/>
      <c r="BB48" s="541"/>
      <c r="BC48" s="541"/>
      <c r="BD48" s="541"/>
      <c r="BE48" s="541"/>
      <c r="BF48" s="541"/>
      <c r="BG48" s="541"/>
      <c r="BH48" s="541"/>
      <c r="BI48" s="541"/>
      <c r="BJ48" s="541"/>
      <c r="BK48" s="541"/>
      <c r="BL48" s="541"/>
      <c r="BM48" s="541"/>
      <c r="BN48" s="541"/>
      <c r="BO48" s="541"/>
      <c r="BP48" s="541"/>
      <c r="BQ48" s="542"/>
      <c r="BV48" s="155"/>
      <c r="BW48" s="155"/>
      <c r="BX48" s="153"/>
      <c r="BY48" s="154"/>
      <c r="BZ48" s="154"/>
      <c r="CA48" s="154"/>
    </row>
    <row r="49" spans="1:79" ht="12.75" customHeight="1" thickBot="1" x14ac:dyDescent="0.25">
      <c r="A49" s="481" t="s">
        <v>61</v>
      </c>
      <c r="B49" s="482"/>
      <c r="C49" s="482"/>
      <c r="D49" s="482"/>
      <c r="E49" s="482"/>
      <c r="F49" s="482"/>
      <c r="G49" s="482"/>
      <c r="H49" s="482"/>
      <c r="I49" s="482"/>
      <c r="J49" s="482"/>
      <c r="K49" s="482"/>
      <c r="L49" s="482"/>
      <c r="M49" s="482"/>
      <c r="N49" s="482"/>
      <c r="O49" s="482"/>
      <c r="P49" s="482"/>
      <c r="Q49" s="482"/>
      <c r="R49" s="482"/>
      <c r="S49" s="482"/>
      <c r="T49" s="482"/>
      <c r="U49" s="482"/>
      <c r="V49" s="482"/>
      <c r="W49" s="482"/>
      <c r="X49" s="482"/>
      <c r="Y49" s="482"/>
      <c r="Z49" s="482"/>
      <c r="AA49" s="482"/>
      <c r="AB49" s="482"/>
      <c r="AC49" s="482"/>
      <c r="AD49" s="482"/>
      <c r="AE49" s="482"/>
      <c r="AF49" s="482"/>
      <c r="AG49" s="482"/>
      <c r="AH49" s="482"/>
      <c r="AI49" s="482"/>
      <c r="AJ49" s="482"/>
      <c r="AK49" s="482"/>
      <c r="AL49" s="482"/>
      <c r="AM49" s="482"/>
      <c r="AN49" s="482"/>
      <c r="AO49" s="482"/>
      <c r="AP49" s="482"/>
      <c r="AQ49" s="482"/>
      <c r="AR49" s="482"/>
      <c r="AS49" s="482"/>
      <c r="AT49" s="483"/>
      <c r="AU49" s="537">
        <v>1100</v>
      </c>
      <c r="AV49" s="538"/>
      <c r="AW49" s="538"/>
      <c r="AX49" s="539"/>
      <c r="AY49" s="307"/>
      <c r="AZ49" s="493">
        <f>[1]Ф1Заполн!AY49</f>
        <v>0</v>
      </c>
      <c r="BA49" s="493"/>
      <c r="BB49" s="493"/>
      <c r="BC49" s="493"/>
      <c r="BD49" s="493"/>
      <c r="BE49" s="493"/>
      <c r="BF49" s="493"/>
      <c r="BG49" s="493"/>
      <c r="BH49" s="493"/>
      <c r="BI49" s="528">
        <f>[1]Ф1Заполн!BH49</f>
        <v>0</v>
      </c>
      <c r="BJ49" s="529"/>
      <c r="BK49" s="529"/>
      <c r="BL49" s="529"/>
      <c r="BM49" s="529"/>
      <c r="BN49" s="529"/>
      <c r="BO49" s="529"/>
      <c r="BP49" s="529"/>
      <c r="BQ49" s="530"/>
      <c r="BV49" s="155"/>
      <c r="BW49" s="155" t="s">
        <v>365</v>
      </c>
      <c r="BX49" s="137" t="str">
        <f>IF(AZ49&gt;=(AZ50+AZ51+AZ52+AZ53),"OK","НЕТ")</f>
        <v>OK</v>
      </c>
      <c r="BY49" s="137" t="str">
        <f>IF(BI49&gt;=(BI50+BI51+BI52+BI53),"OK","НЕТ")</f>
        <v>OK</v>
      </c>
      <c r="BZ49" s="154"/>
      <c r="CA49" s="154"/>
    </row>
    <row r="50" spans="1:79" ht="12.75" customHeight="1" x14ac:dyDescent="0.2">
      <c r="A50" s="510" t="s">
        <v>62</v>
      </c>
      <c r="B50" s="511"/>
      <c r="C50" s="511"/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  <c r="Q50" s="511"/>
      <c r="R50" s="511"/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511"/>
      <c r="AG50" s="511"/>
      <c r="AH50" s="511"/>
      <c r="AI50" s="511"/>
      <c r="AJ50" s="511"/>
      <c r="AK50" s="511"/>
      <c r="AL50" s="511"/>
      <c r="AM50" s="511"/>
      <c r="AN50" s="511"/>
      <c r="AO50" s="511"/>
      <c r="AP50" s="511"/>
      <c r="AQ50" s="511"/>
      <c r="AR50" s="511"/>
      <c r="AS50" s="511"/>
      <c r="AT50" s="512"/>
      <c r="AU50" s="543" t="s">
        <v>63</v>
      </c>
      <c r="AV50" s="544"/>
      <c r="AW50" s="544"/>
      <c r="AX50" s="545"/>
      <c r="AY50" s="306"/>
      <c r="AZ50" s="531">
        <f>[1]Ф1Заполн!AY50</f>
        <v>0</v>
      </c>
      <c r="BA50" s="532"/>
      <c r="BB50" s="532"/>
      <c r="BC50" s="532"/>
      <c r="BD50" s="532"/>
      <c r="BE50" s="532"/>
      <c r="BF50" s="532"/>
      <c r="BG50" s="532"/>
      <c r="BH50" s="533"/>
      <c r="BI50" s="519">
        <f>[1]Ф1Заполн!BH50</f>
        <v>0</v>
      </c>
      <c r="BJ50" s="520"/>
      <c r="BK50" s="520"/>
      <c r="BL50" s="520"/>
      <c r="BM50" s="520"/>
      <c r="BN50" s="520"/>
      <c r="BO50" s="520"/>
      <c r="BP50" s="520"/>
      <c r="BQ50" s="521"/>
      <c r="BV50" s="155"/>
      <c r="BW50" s="155"/>
      <c r="BX50" s="153"/>
      <c r="BY50" s="154"/>
      <c r="BZ50" s="154"/>
      <c r="CA50" s="154"/>
    </row>
    <row r="51" spans="1:79" ht="12.75" customHeight="1" x14ac:dyDescent="0.2">
      <c r="A51" s="510" t="s">
        <v>64</v>
      </c>
      <c r="B51" s="51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  <c r="W51" s="511"/>
      <c r="X51" s="511"/>
      <c r="Y51" s="511"/>
      <c r="Z51" s="511"/>
      <c r="AA51" s="511"/>
      <c r="AB51" s="511"/>
      <c r="AC51" s="511"/>
      <c r="AD51" s="511"/>
      <c r="AE51" s="511"/>
      <c r="AF51" s="511"/>
      <c r="AG51" s="511"/>
      <c r="AH51" s="511"/>
      <c r="AI51" s="511"/>
      <c r="AJ51" s="511"/>
      <c r="AK51" s="511"/>
      <c r="AL51" s="511"/>
      <c r="AM51" s="511"/>
      <c r="AN51" s="511"/>
      <c r="AO51" s="511"/>
      <c r="AP51" s="511"/>
      <c r="AQ51" s="511"/>
      <c r="AR51" s="511"/>
      <c r="AS51" s="511"/>
      <c r="AT51" s="512"/>
      <c r="AU51" s="543" t="s">
        <v>65</v>
      </c>
      <c r="AV51" s="544"/>
      <c r="AW51" s="544"/>
      <c r="AX51" s="545"/>
      <c r="AY51" s="306"/>
      <c r="AZ51" s="531">
        <f>[1]Ф1Заполн!AY51</f>
        <v>0</v>
      </c>
      <c r="BA51" s="532"/>
      <c r="BB51" s="532"/>
      <c r="BC51" s="532"/>
      <c r="BD51" s="532"/>
      <c r="BE51" s="532"/>
      <c r="BF51" s="532"/>
      <c r="BG51" s="532"/>
      <c r="BH51" s="533"/>
      <c r="BI51" s="519">
        <f>[1]Ф1Заполн!BH51</f>
        <v>0</v>
      </c>
      <c r="BJ51" s="520"/>
      <c r="BK51" s="520"/>
      <c r="BL51" s="520"/>
      <c r="BM51" s="520"/>
      <c r="BN51" s="520"/>
      <c r="BO51" s="520"/>
      <c r="BP51" s="520"/>
      <c r="BQ51" s="521"/>
      <c r="BV51" s="155"/>
      <c r="BW51" s="155"/>
      <c r="BX51" s="153"/>
      <c r="BY51" s="154"/>
      <c r="BZ51" s="154"/>
      <c r="CA51" s="154"/>
    </row>
    <row r="52" spans="1:79" ht="12.75" customHeight="1" x14ac:dyDescent="0.2">
      <c r="A52" s="510" t="s">
        <v>66</v>
      </c>
      <c r="B52" s="511"/>
      <c r="C52" s="511"/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  <c r="Q52" s="511"/>
      <c r="R52" s="511"/>
      <c r="S52" s="511"/>
      <c r="T52" s="511"/>
      <c r="U52" s="511"/>
      <c r="V52" s="511"/>
      <c r="W52" s="511"/>
      <c r="X52" s="511"/>
      <c r="Y52" s="511"/>
      <c r="Z52" s="511"/>
      <c r="AA52" s="511"/>
      <c r="AB52" s="511"/>
      <c r="AC52" s="511"/>
      <c r="AD52" s="511"/>
      <c r="AE52" s="511"/>
      <c r="AF52" s="511"/>
      <c r="AG52" s="511"/>
      <c r="AH52" s="511"/>
      <c r="AI52" s="511"/>
      <c r="AJ52" s="511"/>
      <c r="AK52" s="511"/>
      <c r="AL52" s="511"/>
      <c r="AM52" s="511"/>
      <c r="AN52" s="511"/>
      <c r="AO52" s="511"/>
      <c r="AP52" s="511"/>
      <c r="AQ52" s="511"/>
      <c r="AR52" s="511"/>
      <c r="AS52" s="511"/>
      <c r="AT52" s="512"/>
      <c r="AU52" s="543" t="s">
        <v>67</v>
      </c>
      <c r="AV52" s="544"/>
      <c r="AW52" s="544"/>
      <c r="AX52" s="545"/>
      <c r="AY52" s="306"/>
      <c r="AZ52" s="531">
        <f>[1]Ф1Заполн!AY52</f>
        <v>0</v>
      </c>
      <c r="BA52" s="532"/>
      <c r="BB52" s="532"/>
      <c r="BC52" s="532"/>
      <c r="BD52" s="532"/>
      <c r="BE52" s="532"/>
      <c r="BF52" s="532"/>
      <c r="BG52" s="532"/>
      <c r="BH52" s="533"/>
      <c r="BI52" s="519">
        <f>[1]Ф1Заполн!BH52</f>
        <v>0</v>
      </c>
      <c r="BJ52" s="520"/>
      <c r="BK52" s="520"/>
      <c r="BL52" s="520"/>
      <c r="BM52" s="520"/>
      <c r="BN52" s="520"/>
      <c r="BO52" s="520"/>
      <c r="BP52" s="520"/>
      <c r="BQ52" s="521"/>
      <c r="BV52" s="155"/>
      <c r="BW52" s="155"/>
      <c r="BX52" s="153"/>
      <c r="BY52" s="154"/>
      <c r="BZ52" s="154"/>
      <c r="CA52" s="154"/>
    </row>
    <row r="53" spans="1:79" ht="12.75" customHeight="1" x14ac:dyDescent="0.2">
      <c r="A53" s="510" t="s">
        <v>68</v>
      </c>
      <c r="B53" s="511"/>
      <c r="C53" s="511"/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  <c r="Q53" s="511"/>
      <c r="R53" s="511"/>
      <c r="S53" s="511"/>
      <c r="T53" s="511"/>
      <c r="U53" s="511"/>
      <c r="V53" s="511"/>
      <c r="W53" s="511"/>
      <c r="X53" s="511"/>
      <c r="Y53" s="511"/>
      <c r="Z53" s="511"/>
      <c r="AA53" s="511"/>
      <c r="AB53" s="511"/>
      <c r="AC53" s="511"/>
      <c r="AD53" s="511"/>
      <c r="AE53" s="511"/>
      <c r="AF53" s="511"/>
      <c r="AG53" s="511"/>
      <c r="AH53" s="511"/>
      <c r="AI53" s="511"/>
      <c r="AJ53" s="511"/>
      <c r="AK53" s="511"/>
      <c r="AL53" s="511"/>
      <c r="AM53" s="511"/>
      <c r="AN53" s="511"/>
      <c r="AO53" s="511"/>
      <c r="AP53" s="511"/>
      <c r="AQ53" s="511"/>
      <c r="AR53" s="511"/>
      <c r="AS53" s="511"/>
      <c r="AT53" s="512"/>
      <c r="AU53" s="543" t="s">
        <v>69</v>
      </c>
      <c r="AV53" s="544"/>
      <c r="AW53" s="544"/>
      <c r="AX53" s="545"/>
      <c r="AY53" s="306"/>
      <c r="AZ53" s="531">
        <f>[1]Ф1Заполн!AY53</f>
        <v>0</v>
      </c>
      <c r="BA53" s="532"/>
      <c r="BB53" s="532"/>
      <c r="BC53" s="532"/>
      <c r="BD53" s="532"/>
      <c r="BE53" s="532"/>
      <c r="BF53" s="532"/>
      <c r="BG53" s="532"/>
      <c r="BH53" s="533"/>
      <c r="BI53" s="519">
        <f>[1]Ф1Заполн!BH53</f>
        <v>0</v>
      </c>
      <c r="BJ53" s="520"/>
      <c r="BK53" s="520"/>
      <c r="BL53" s="520"/>
      <c r="BM53" s="520"/>
      <c r="BN53" s="520"/>
      <c r="BO53" s="520"/>
      <c r="BP53" s="520"/>
      <c r="BQ53" s="521"/>
      <c r="BR53" s="157"/>
      <c r="BV53" s="155"/>
      <c r="BW53" s="155"/>
      <c r="BX53" s="153"/>
      <c r="BY53" s="154"/>
      <c r="BZ53" s="154"/>
      <c r="CA53" s="154"/>
    </row>
    <row r="54" spans="1:79" ht="13.5" customHeight="1" x14ac:dyDescent="0.2">
      <c r="A54" s="550" t="s">
        <v>70</v>
      </c>
      <c r="B54" s="550"/>
      <c r="C54" s="550"/>
      <c r="D54" s="550"/>
      <c r="E54" s="550"/>
      <c r="F54" s="550"/>
      <c r="G54" s="550"/>
      <c r="H54" s="550"/>
      <c r="I54" s="550"/>
      <c r="J54" s="550"/>
      <c r="K54" s="550"/>
      <c r="L54" s="550"/>
      <c r="M54" s="550"/>
      <c r="N54" s="550"/>
      <c r="O54" s="550"/>
      <c r="P54" s="550"/>
      <c r="Q54" s="550"/>
      <c r="R54" s="550"/>
      <c r="S54" s="550"/>
      <c r="T54" s="550"/>
      <c r="U54" s="550"/>
      <c r="V54" s="550"/>
      <c r="W54" s="550"/>
      <c r="X54" s="550"/>
      <c r="Y54" s="550"/>
      <c r="Z54" s="550"/>
      <c r="AA54" s="550"/>
      <c r="AB54" s="550"/>
      <c r="AC54" s="550"/>
      <c r="AD54" s="550"/>
      <c r="AE54" s="550"/>
      <c r="AF54" s="550"/>
      <c r="AG54" s="550"/>
      <c r="AH54" s="550"/>
      <c r="AI54" s="550"/>
      <c r="AJ54" s="550"/>
      <c r="AK54" s="550"/>
      <c r="AL54" s="550"/>
      <c r="AM54" s="550"/>
      <c r="AN54" s="550"/>
      <c r="AO54" s="550"/>
      <c r="AP54" s="550"/>
      <c r="AQ54" s="550"/>
      <c r="AR54" s="550"/>
      <c r="AS54" s="550"/>
      <c r="AT54" s="550"/>
      <c r="AU54" s="492">
        <v>1110</v>
      </c>
      <c r="AV54" s="492"/>
      <c r="AW54" s="492"/>
      <c r="AX54" s="492"/>
      <c r="AY54" s="302"/>
      <c r="AZ54" s="493">
        <f>[1]Ф1Заполн!AY54</f>
        <v>0</v>
      </c>
      <c r="BA54" s="493"/>
      <c r="BB54" s="493"/>
      <c r="BC54" s="493"/>
      <c r="BD54" s="493"/>
      <c r="BE54" s="493"/>
      <c r="BF54" s="493"/>
      <c r="BG54" s="493"/>
      <c r="BH54" s="493"/>
      <c r="BI54" s="494">
        <f>[1]Ф1Заполн!BH54</f>
        <v>0</v>
      </c>
      <c r="BJ54" s="494"/>
      <c r="BK54" s="494"/>
      <c r="BL54" s="494"/>
      <c r="BM54" s="494"/>
      <c r="BN54" s="494"/>
      <c r="BO54" s="494"/>
      <c r="BP54" s="494"/>
      <c r="BQ54" s="494"/>
      <c r="BV54" s="155"/>
      <c r="BW54" s="155"/>
      <c r="BX54" s="153"/>
      <c r="BY54" s="154"/>
      <c r="BZ54" s="154"/>
      <c r="CA54" s="154"/>
    </row>
    <row r="55" spans="1:79" ht="13.5" customHeight="1" x14ac:dyDescent="0.2">
      <c r="A55" s="510" t="s">
        <v>71</v>
      </c>
      <c r="B55" s="511"/>
      <c r="C55" s="511"/>
      <c r="D55" s="511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  <c r="Q55" s="511"/>
      <c r="R55" s="511"/>
      <c r="S55" s="511"/>
      <c r="T55" s="511"/>
      <c r="U55" s="511"/>
      <c r="V55" s="511"/>
      <c r="W55" s="511"/>
      <c r="X55" s="511"/>
      <c r="Y55" s="511"/>
      <c r="Z55" s="511"/>
      <c r="AA55" s="511"/>
      <c r="AB55" s="511"/>
      <c r="AC55" s="511"/>
      <c r="AD55" s="511"/>
      <c r="AE55" s="511"/>
      <c r="AF55" s="511"/>
      <c r="AG55" s="511"/>
      <c r="AH55" s="511"/>
      <c r="AI55" s="511"/>
      <c r="AJ55" s="511"/>
      <c r="AK55" s="511"/>
      <c r="AL55" s="511"/>
      <c r="AM55" s="511"/>
      <c r="AN55" s="511"/>
      <c r="AO55" s="511"/>
      <c r="AP55" s="511"/>
      <c r="AQ55" s="511"/>
      <c r="AR55" s="511"/>
      <c r="AS55" s="511"/>
      <c r="AT55" s="512"/>
      <c r="AU55" s="513" t="s">
        <v>72</v>
      </c>
      <c r="AV55" s="514"/>
      <c r="AW55" s="514"/>
      <c r="AX55" s="515"/>
      <c r="AY55" s="303"/>
      <c r="AZ55" s="531">
        <f>[1]Ф1Заполн!AY55</f>
        <v>0</v>
      </c>
      <c r="BA55" s="532"/>
      <c r="BB55" s="532"/>
      <c r="BC55" s="532"/>
      <c r="BD55" s="532"/>
      <c r="BE55" s="532"/>
      <c r="BF55" s="532"/>
      <c r="BG55" s="532"/>
      <c r="BH55" s="533"/>
      <c r="BI55" s="519">
        <f>[1]Ф1Заполн!BH55</f>
        <v>0</v>
      </c>
      <c r="BJ55" s="520"/>
      <c r="BK55" s="520"/>
      <c r="BL55" s="520"/>
      <c r="BM55" s="520"/>
      <c r="BN55" s="520"/>
      <c r="BO55" s="520"/>
      <c r="BP55" s="520"/>
      <c r="BQ55" s="521"/>
      <c r="BV55" s="155"/>
      <c r="BW55" s="155"/>
      <c r="BX55" s="153"/>
      <c r="BY55" s="154"/>
      <c r="BZ55" s="154"/>
      <c r="CA55" s="154"/>
    </row>
    <row r="56" spans="1:79" ht="13.5" customHeight="1" x14ac:dyDescent="0.2">
      <c r="A56" s="546" t="s">
        <v>73</v>
      </c>
      <c r="B56" s="547"/>
      <c r="C56" s="547"/>
      <c r="D56" s="547"/>
      <c r="E56" s="547"/>
      <c r="F56" s="547"/>
      <c r="G56" s="547"/>
      <c r="H56" s="547"/>
      <c r="I56" s="547"/>
      <c r="J56" s="547"/>
      <c r="K56" s="547"/>
      <c r="L56" s="547"/>
      <c r="M56" s="547"/>
      <c r="N56" s="547"/>
      <c r="O56" s="547"/>
      <c r="P56" s="547"/>
      <c r="Q56" s="547"/>
      <c r="R56" s="547"/>
      <c r="S56" s="547"/>
      <c r="T56" s="547"/>
      <c r="U56" s="547"/>
      <c r="V56" s="547"/>
      <c r="W56" s="547"/>
      <c r="X56" s="547"/>
      <c r="Y56" s="547"/>
      <c r="Z56" s="547"/>
      <c r="AA56" s="547"/>
      <c r="AB56" s="547"/>
      <c r="AC56" s="547"/>
      <c r="AD56" s="547"/>
      <c r="AE56" s="547"/>
      <c r="AF56" s="547"/>
      <c r="AG56" s="547"/>
      <c r="AH56" s="547"/>
      <c r="AI56" s="547"/>
      <c r="AJ56" s="547"/>
      <c r="AK56" s="547"/>
      <c r="AL56" s="547"/>
      <c r="AM56" s="547"/>
      <c r="AN56" s="547"/>
      <c r="AO56" s="547"/>
      <c r="AP56" s="547"/>
      <c r="AQ56" s="547"/>
      <c r="AR56" s="547"/>
      <c r="AS56" s="547"/>
      <c r="AT56" s="548"/>
      <c r="AU56" s="513" t="s">
        <v>74</v>
      </c>
      <c r="AV56" s="514"/>
      <c r="AW56" s="514"/>
      <c r="AX56" s="515"/>
      <c r="AY56" s="303"/>
      <c r="AZ56" s="531">
        <f>[1]Ф1Заполн!AY56</f>
        <v>0</v>
      </c>
      <c r="BA56" s="532"/>
      <c r="BB56" s="532"/>
      <c r="BC56" s="532"/>
      <c r="BD56" s="532"/>
      <c r="BE56" s="532"/>
      <c r="BF56" s="532"/>
      <c r="BG56" s="532"/>
      <c r="BH56" s="533"/>
      <c r="BI56" s="519">
        <f>[1]Ф1Заполн!BH56</f>
        <v>0</v>
      </c>
      <c r="BJ56" s="520"/>
      <c r="BK56" s="520"/>
      <c r="BL56" s="520"/>
      <c r="BM56" s="520"/>
      <c r="BN56" s="520"/>
      <c r="BO56" s="520"/>
      <c r="BP56" s="520"/>
      <c r="BQ56" s="521"/>
      <c r="BV56" s="155"/>
      <c r="BW56" s="155"/>
      <c r="BX56" s="153"/>
      <c r="BY56" s="154"/>
      <c r="BZ56" s="154"/>
      <c r="CA56" s="154"/>
    </row>
    <row r="57" spans="1:79" ht="13.5" customHeight="1" x14ac:dyDescent="0.2">
      <c r="A57" s="549" t="s">
        <v>75</v>
      </c>
      <c r="B57" s="549"/>
      <c r="C57" s="549"/>
      <c r="D57" s="549"/>
      <c r="E57" s="549"/>
      <c r="F57" s="549"/>
      <c r="G57" s="549"/>
      <c r="H57" s="549"/>
      <c r="I57" s="549"/>
      <c r="J57" s="549"/>
      <c r="K57" s="549"/>
      <c r="L57" s="549"/>
      <c r="M57" s="549"/>
      <c r="N57" s="549"/>
      <c r="O57" s="549"/>
      <c r="P57" s="549"/>
      <c r="Q57" s="549"/>
      <c r="R57" s="549"/>
      <c r="S57" s="549"/>
      <c r="T57" s="549"/>
      <c r="U57" s="549"/>
      <c r="V57" s="549"/>
      <c r="W57" s="549"/>
      <c r="X57" s="549"/>
      <c r="Y57" s="549"/>
      <c r="Z57" s="549"/>
      <c r="AA57" s="549"/>
      <c r="AB57" s="549"/>
      <c r="AC57" s="549"/>
      <c r="AD57" s="549"/>
      <c r="AE57" s="549"/>
      <c r="AF57" s="549"/>
      <c r="AG57" s="549"/>
      <c r="AH57" s="549"/>
      <c r="AI57" s="549"/>
      <c r="AJ57" s="549"/>
      <c r="AK57" s="549"/>
      <c r="AL57" s="549"/>
      <c r="AM57" s="549"/>
      <c r="AN57" s="549"/>
      <c r="AO57" s="549"/>
      <c r="AP57" s="549"/>
      <c r="AQ57" s="549"/>
      <c r="AR57" s="549"/>
      <c r="AS57" s="549"/>
      <c r="AT57" s="549"/>
      <c r="AU57" s="457">
        <v>1125</v>
      </c>
      <c r="AV57" s="457"/>
      <c r="AW57" s="457"/>
      <c r="AX57" s="457"/>
      <c r="AY57" s="440" t="s">
        <v>494</v>
      </c>
      <c r="AZ57" s="493">
        <f>[1]Ф1Заполн!AY57</f>
        <v>0</v>
      </c>
      <c r="BA57" s="493"/>
      <c r="BB57" s="493"/>
      <c r="BC57" s="493"/>
      <c r="BD57" s="493"/>
      <c r="BE57" s="493"/>
      <c r="BF57" s="493"/>
      <c r="BG57" s="493"/>
      <c r="BH57" s="493"/>
      <c r="BI57" s="494">
        <f>[1]Ф1Заполн!BH57</f>
        <v>20709</v>
      </c>
      <c r="BJ57" s="494"/>
      <c r="BK57" s="494"/>
      <c r="BL57" s="494"/>
      <c r="BM57" s="494"/>
      <c r="BN57" s="494"/>
      <c r="BO57" s="494"/>
      <c r="BP57" s="494"/>
      <c r="BQ57" s="494"/>
      <c r="BV57" s="155"/>
      <c r="BW57" s="155"/>
      <c r="BX57" s="153"/>
      <c r="BY57" s="154"/>
      <c r="BZ57" s="154"/>
      <c r="CA57" s="154"/>
    </row>
    <row r="58" spans="1:79" ht="18" customHeight="1" x14ac:dyDescent="0.2">
      <c r="A58" s="551" t="s">
        <v>76</v>
      </c>
      <c r="B58" s="551"/>
      <c r="C58" s="551"/>
      <c r="D58" s="551"/>
      <c r="E58" s="551"/>
      <c r="F58" s="551"/>
      <c r="G58" s="551"/>
      <c r="H58" s="551"/>
      <c r="I58" s="551"/>
      <c r="J58" s="551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551"/>
      <c r="X58" s="551"/>
      <c r="Y58" s="551"/>
      <c r="Z58" s="551"/>
      <c r="AA58" s="551"/>
      <c r="AB58" s="551"/>
      <c r="AC58" s="551"/>
      <c r="AD58" s="551"/>
      <c r="AE58" s="551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1"/>
      <c r="AU58" s="490"/>
      <c r="AV58" s="490"/>
      <c r="AW58" s="490"/>
      <c r="AX58" s="490"/>
      <c r="AY58" s="490"/>
      <c r="AZ58" s="490"/>
      <c r="BA58" s="490"/>
      <c r="BB58" s="490"/>
      <c r="BC58" s="490"/>
      <c r="BD58" s="490"/>
      <c r="BE58" s="490"/>
      <c r="BF58" s="490"/>
      <c r="BG58" s="490"/>
      <c r="BH58" s="490"/>
      <c r="BI58" s="490"/>
      <c r="BJ58" s="490"/>
      <c r="BK58" s="490"/>
      <c r="BL58" s="490"/>
      <c r="BM58" s="490"/>
      <c r="BN58" s="490"/>
      <c r="BO58" s="490"/>
      <c r="BP58" s="490"/>
      <c r="BQ58" s="490"/>
      <c r="BV58" s="155"/>
      <c r="BW58" s="155"/>
      <c r="BX58" s="153"/>
      <c r="BY58" s="154"/>
      <c r="BZ58" s="154"/>
      <c r="CA58" s="154"/>
    </row>
    <row r="59" spans="1:79" ht="12.75" customHeight="1" thickBot="1" x14ac:dyDescent="0.25">
      <c r="A59" s="552" t="s">
        <v>77</v>
      </c>
      <c r="B59" s="553"/>
      <c r="C59" s="553"/>
      <c r="D59" s="553"/>
      <c r="E59" s="553"/>
      <c r="F59" s="553"/>
      <c r="G59" s="553"/>
      <c r="H59" s="553"/>
      <c r="I59" s="553"/>
      <c r="J59" s="553"/>
      <c r="K59" s="553"/>
      <c r="L59" s="553"/>
      <c r="M59" s="553"/>
      <c r="N59" s="553"/>
      <c r="O59" s="553"/>
      <c r="P59" s="553"/>
      <c r="Q59" s="553"/>
      <c r="R59" s="553"/>
      <c r="S59" s="553"/>
      <c r="T59" s="553"/>
      <c r="U59" s="553"/>
      <c r="V59" s="553"/>
      <c r="W59" s="553"/>
      <c r="X59" s="553"/>
      <c r="Y59" s="553"/>
      <c r="Z59" s="553"/>
      <c r="AA59" s="553"/>
      <c r="AB59" s="553"/>
      <c r="AC59" s="553"/>
      <c r="AD59" s="553"/>
      <c r="AE59" s="553"/>
      <c r="AF59" s="553"/>
      <c r="AG59" s="553"/>
      <c r="AH59" s="553"/>
      <c r="AI59" s="553"/>
      <c r="AJ59" s="553"/>
      <c r="AK59" s="553"/>
      <c r="AL59" s="553"/>
      <c r="AM59" s="553"/>
      <c r="AN59" s="553"/>
      <c r="AO59" s="553"/>
      <c r="AP59" s="553"/>
      <c r="AQ59" s="553"/>
      <c r="AR59" s="553"/>
      <c r="AS59" s="553"/>
      <c r="AT59" s="554"/>
      <c r="AU59" s="525">
        <v>1130</v>
      </c>
      <c r="AV59" s="526"/>
      <c r="AW59" s="526"/>
      <c r="AX59" s="527"/>
      <c r="AY59" s="305"/>
      <c r="AZ59" s="528">
        <f>[1]Ф1Заполн!AY59</f>
        <v>0</v>
      </c>
      <c r="BA59" s="529"/>
      <c r="BB59" s="529"/>
      <c r="BC59" s="529"/>
      <c r="BD59" s="529"/>
      <c r="BE59" s="529"/>
      <c r="BF59" s="529"/>
      <c r="BG59" s="529"/>
      <c r="BH59" s="530"/>
      <c r="BI59" s="528">
        <f>[1]Ф1Заполн!BH59</f>
        <v>0</v>
      </c>
      <c r="BJ59" s="529"/>
      <c r="BK59" s="529"/>
      <c r="BL59" s="529"/>
      <c r="BM59" s="529"/>
      <c r="BN59" s="529"/>
      <c r="BO59" s="529"/>
      <c r="BP59" s="529"/>
      <c r="BQ59" s="530"/>
      <c r="BV59" s="155"/>
      <c r="BW59" s="155"/>
      <c r="BX59" s="153"/>
      <c r="BY59" s="154"/>
      <c r="BZ59" s="154"/>
      <c r="CA59" s="154"/>
    </row>
    <row r="60" spans="1:79" ht="13.5" customHeight="1" thickBot="1" x14ac:dyDescent="0.25">
      <c r="A60" s="555" t="s">
        <v>78</v>
      </c>
      <c r="B60" s="555"/>
      <c r="C60" s="555"/>
      <c r="D60" s="555"/>
      <c r="E60" s="555"/>
      <c r="F60" s="555"/>
      <c r="G60" s="555"/>
      <c r="H60" s="555"/>
      <c r="I60" s="555"/>
      <c r="J60" s="555"/>
      <c r="K60" s="555"/>
      <c r="L60" s="555"/>
      <c r="M60" s="555"/>
      <c r="N60" s="555"/>
      <c r="O60" s="555"/>
      <c r="P60" s="555"/>
      <c r="Q60" s="555"/>
      <c r="R60" s="555"/>
      <c r="S60" s="555"/>
      <c r="T60" s="555"/>
      <c r="U60" s="555"/>
      <c r="V60" s="555"/>
      <c r="W60" s="555"/>
      <c r="X60" s="555"/>
      <c r="Y60" s="555"/>
      <c r="Z60" s="555"/>
      <c r="AA60" s="555"/>
      <c r="AB60" s="555"/>
      <c r="AC60" s="555"/>
      <c r="AD60" s="555"/>
      <c r="AE60" s="555"/>
      <c r="AF60" s="555"/>
      <c r="AG60" s="555"/>
      <c r="AH60" s="555"/>
      <c r="AI60" s="555"/>
      <c r="AJ60" s="555"/>
      <c r="AK60" s="555"/>
      <c r="AL60" s="555"/>
      <c r="AM60" s="555"/>
      <c r="AN60" s="555"/>
      <c r="AO60" s="555"/>
      <c r="AP60" s="555"/>
      <c r="AQ60" s="555"/>
      <c r="AR60" s="555"/>
      <c r="AS60" s="555"/>
      <c r="AT60" s="555"/>
      <c r="AU60" s="492">
        <v>1135</v>
      </c>
      <c r="AV60" s="492"/>
      <c r="AW60" s="492"/>
      <c r="AX60" s="492"/>
      <c r="AY60" s="302"/>
      <c r="AZ60" s="505">
        <f>[1]Ф1Заполн!AY60</f>
        <v>0</v>
      </c>
      <c r="BA60" s="505"/>
      <c r="BB60" s="505"/>
      <c r="BC60" s="505"/>
      <c r="BD60" s="505"/>
      <c r="BE60" s="505"/>
      <c r="BF60" s="505"/>
      <c r="BG60" s="505"/>
      <c r="BH60" s="505"/>
      <c r="BI60" s="494">
        <f>[1]Ф1Заполн!BH60</f>
        <v>0</v>
      </c>
      <c r="BJ60" s="494"/>
      <c r="BK60" s="494"/>
      <c r="BL60" s="494"/>
      <c r="BM60" s="494"/>
      <c r="BN60" s="494"/>
      <c r="BO60" s="494"/>
      <c r="BP60" s="494"/>
      <c r="BQ60" s="494"/>
      <c r="BV60" s="155"/>
      <c r="BW60" s="155" t="s">
        <v>366</v>
      </c>
      <c r="BX60" s="137" t="str">
        <f>IF(AZ60&gt;=AZ61,"OK","НЕТ")</f>
        <v>OK</v>
      </c>
      <c r="BY60" s="137" t="str">
        <f>IF(BI60&gt;=BI61,"OK","НЕТ")</f>
        <v>OK</v>
      </c>
      <c r="BZ60" s="154"/>
      <c r="CA60" s="154"/>
    </row>
    <row r="61" spans="1:79" ht="13.5" customHeight="1" x14ac:dyDescent="0.2">
      <c r="A61" s="506" t="s">
        <v>79</v>
      </c>
      <c r="B61" s="506"/>
      <c r="C61" s="506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6"/>
      <c r="U61" s="506"/>
      <c r="V61" s="506"/>
      <c r="W61" s="506"/>
      <c r="X61" s="506"/>
      <c r="Y61" s="506"/>
      <c r="Z61" s="506"/>
      <c r="AA61" s="506"/>
      <c r="AB61" s="506"/>
      <c r="AC61" s="506"/>
      <c r="AD61" s="506"/>
      <c r="AE61" s="506"/>
      <c r="AF61" s="506"/>
      <c r="AG61" s="506"/>
      <c r="AH61" s="506"/>
      <c r="AI61" s="506"/>
      <c r="AJ61" s="506"/>
      <c r="AK61" s="506"/>
      <c r="AL61" s="506"/>
      <c r="AM61" s="506"/>
      <c r="AN61" s="506"/>
      <c r="AO61" s="506"/>
      <c r="AP61" s="506"/>
      <c r="AQ61" s="506"/>
      <c r="AR61" s="506"/>
      <c r="AS61" s="506"/>
      <c r="AT61" s="506"/>
      <c r="AU61" s="492">
        <v>1136</v>
      </c>
      <c r="AV61" s="492"/>
      <c r="AW61" s="492"/>
      <c r="AX61" s="492"/>
      <c r="AY61" s="302"/>
      <c r="AZ61" s="505">
        <f>[1]Ф1Заполн!AY61</f>
        <v>0</v>
      </c>
      <c r="BA61" s="505"/>
      <c r="BB61" s="505"/>
      <c r="BC61" s="505"/>
      <c r="BD61" s="505"/>
      <c r="BE61" s="505"/>
      <c r="BF61" s="505"/>
      <c r="BG61" s="505"/>
      <c r="BH61" s="505"/>
      <c r="BI61" s="494">
        <f>[1]Ф1Заполн!BH61</f>
        <v>0</v>
      </c>
      <c r="BJ61" s="494"/>
      <c r="BK61" s="494"/>
      <c r="BL61" s="494"/>
      <c r="BM61" s="494"/>
      <c r="BN61" s="494"/>
      <c r="BO61" s="494"/>
      <c r="BP61" s="494"/>
      <c r="BQ61" s="494"/>
      <c r="BV61" s="155"/>
      <c r="BW61" s="155"/>
      <c r="BX61" s="153"/>
      <c r="BY61" s="154"/>
      <c r="BZ61" s="154"/>
      <c r="CA61" s="154"/>
    </row>
    <row r="62" spans="1:79" ht="13.5" customHeight="1" x14ac:dyDescent="0.2">
      <c r="A62" s="510" t="s">
        <v>80</v>
      </c>
      <c r="B62" s="511"/>
      <c r="C62" s="511"/>
      <c r="D62" s="511"/>
      <c r="E62" s="511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  <c r="Q62" s="511"/>
      <c r="R62" s="511"/>
      <c r="S62" s="511"/>
      <c r="T62" s="511"/>
      <c r="U62" s="511"/>
      <c r="V62" s="511"/>
      <c r="W62" s="511"/>
      <c r="X62" s="511"/>
      <c r="Y62" s="511"/>
      <c r="Z62" s="511"/>
      <c r="AA62" s="511"/>
      <c r="AB62" s="511"/>
      <c r="AC62" s="511"/>
      <c r="AD62" s="511"/>
      <c r="AE62" s="511"/>
      <c r="AF62" s="511"/>
      <c r="AG62" s="511"/>
      <c r="AH62" s="511"/>
      <c r="AI62" s="511"/>
      <c r="AJ62" s="511"/>
      <c r="AK62" s="511"/>
      <c r="AL62" s="511"/>
      <c r="AM62" s="511"/>
      <c r="AN62" s="511"/>
      <c r="AO62" s="511"/>
      <c r="AP62" s="511"/>
      <c r="AQ62" s="511"/>
      <c r="AR62" s="511"/>
      <c r="AS62" s="511"/>
      <c r="AT62" s="512"/>
      <c r="AU62" s="513" t="s">
        <v>81</v>
      </c>
      <c r="AV62" s="514"/>
      <c r="AW62" s="514"/>
      <c r="AX62" s="515"/>
      <c r="AY62" s="445" t="s">
        <v>494</v>
      </c>
      <c r="AZ62" s="516">
        <f>[1]Ф1Заполн!AY62</f>
        <v>1511</v>
      </c>
      <c r="BA62" s="517"/>
      <c r="BB62" s="517"/>
      <c r="BC62" s="517"/>
      <c r="BD62" s="517"/>
      <c r="BE62" s="517"/>
      <c r="BF62" s="517"/>
      <c r="BG62" s="517"/>
      <c r="BH62" s="518"/>
      <c r="BI62" s="519">
        <f>[1]Ф1Заполн!BH62</f>
        <v>1979</v>
      </c>
      <c r="BJ62" s="520"/>
      <c r="BK62" s="520"/>
      <c r="BL62" s="520"/>
      <c r="BM62" s="520"/>
      <c r="BN62" s="520"/>
      <c r="BO62" s="520"/>
      <c r="BP62" s="520"/>
      <c r="BQ62" s="521"/>
      <c r="BV62" s="155"/>
      <c r="BW62" s="155"/>
      <c r="BX62" s="153"/>
      <c r="BY62" s="154"/>
      <c r="BZ62" s="154"/>
      <c r="CA62" s="154"/>
    </row>
    <row r="63" spans="1:79" ht="13.5" customHeight="1" x14ac:dyDescent="0.2">
      <c r="A63" s="510" t="s">
        <v>82</v>
      </c>
      <c r="B63" s="511"/>
      <c r="C63" s="511"/>
      <c r="D63" s="511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  <c r="Q63" s="511"/>
      <c r="R63" s="511"/>
      <c r="S63" s="511"/>
      <c r="T63" s="511"/>
      <c r="U63" s="511"/>
      <c r="V63" s="511"/>
      <c r="W63" s="511"/>
      <c r="X63" s="511"/>
      <c r="Y63" s="511"/>
      <c r="Z63" s="511"/>
      <c r="AA63" s="511"/>
      <c r="AB63" s="511"/>
      <c r="AC63" s="511"/>
      <c r="AD63" s="511"/>
      <c r="AE63" s="511"/>
      <c r="AF63" s="511"/>
      <c r="AG63" s="511"/>
      <c r="AH63" s="511"/>
      <c r="AI63" s="511"/>
      <c r="AJ63" s="511"/>
      <c r="AK63" s="511"/>
      <c r="AL63" s="511"/>
      <c r="AM63" s="511"/>
      <c r="AN63" s="511"/>
      <c r="AO63" s="511"/>
      <c r="AP63" s="511"/>
      <c r="AQ63" s="511"/>
      <c r="AR63" s="511"/>
      <c r="AS63" s="511"/>
      <c r="AT63" s="512"/>
      <c r="AU63" s="513" t="s">
        <v>83</v>
      </c>
      <c r="AV63" s="514"/>
      <c r="AW63" s="514"/>
      <c r="AX63" s="515"/>
      <c r="AY63" s="303"/>
      <c r="AZ63" s="516">
        <f>[1]Ф1Заполн!AY63</f>
        <v>0</v>
      </c>
      <c r="BA63" s="517"/>
      <c r="BB63" s="517"/>
      <c r="BC63" s="517"/>
      <c r="BD63" s="517"/>
      <c r="BE63" s="517"/>
      <c r="BF63" s="517"/>
      <c r="BG63" s="517"/>
      <c r="BH63" s="518"/>
      <c r="BI63" s="519">
        <f>[1]Ф1Заполн!BH63</f>
        <v>0</v>
      </c>
      <c r="BJ63" s="520"/>
      <c r="BK63" s="520"/>
      <c r="BL63" s="520"/>
      <c r="BM63" s="520"/>
      <c r="BN63" s="520"/>
      <c r="BO63" s="520"/>
      <c r="BP63" s="520"/>
      <c r="BQ63" s="521"/>
      <c r="BV63" s="155"/>
      <c r="BW63" s="155"/>
      <c r="BX63" s="153"/>
      <c r="BY63" s="154"/>
      <c r="BZ63" s="154"/>
      <c r="CA63" s="154"/>
    </row>
    <row r="64" spans="1:79" ht="13.5" customHeight="1" x14ac:dyDescent="0.2">
      <c r="A64" s="551" t="s">
        <v>84</v>
      </c>
      <c r="B64" s="551"/>
      <c r="C64" s="551"/>
      <c r="D64" s="551"/>
      <c r="E64" s="551"/>
      <c r="F64" s="551"/>
      <c r="G64" s="551"/>
      <c r="H64" s="551"/>
      <c r="I64" s="551"/>
      <c r="J64" s="551"/>
      <c r="K64" s="551"/>
      <c r="L64" s="551"/>
      <c r="M64" s="551"/>
      <c r="N64" s="551"/>
      <c r="O64" s="551"/>
      <c r="P64" s="551"/>
      <c r="Q64" s="551"/>
      <c r="R64" s="551"/>
      <c r="S64" s="551"/>
      <c r="T64" s="551"/>
      <c r="U64" s="551"/>
      <c r="V64" s="551"/>
      <c r="W64" s="551"/>
      <c r="X64" s="551"/>
      <c r="Y64" s="551"/>
      <c r="Z64" s="551"/>
      <c r="AA64" s="551"/>
      <c r="AB64" s="551"/>
      <c r="AC64" s="551"/>
      <c r="AD64" s="551"/>
      <c r="AE64" s="551"/>
      <c r="AF64" s="551"/>
      <c r="AG64" s="551"/>
      <c r="AH64" s="551"/>
      <c r="AI64" s="551"/>
      <c r="AJ64" s="551"/>
      <c r="AK64" s="551"/>
      <c r="AL64" s="551"/>
      <c r="AM64" s="551"/>
      <c r="AN64" s="551"/>
      <c r="AO64" s="551"/>
      <c r="AP64" s="551"/>
      <c r="AQ64" s="551"/>
      <c r="AR64" s="551"/>
      <c r="AS64" s="551"/>
      <c r="AT64" s="551"/>
      <c r="AU64" s="457">
        <v>1155</v>
      </c>
      <c r="AV64" s="457"/>
      <c r="AW64" s="457"/>
      <c r="AX64" s="457"/>
      <c r="AY64" s="440" t="s">
        <v>495</v>
      </c>
      <c r="AZ64" s="493">
        <f>[1]Ф1Заполн!AY64</f>
        <v>4728</v>
      </c>
      <c r="BA64" s="493"/>
      <c r="BB64" s="493"/>
      <c r="BC64" s="493"/>
      <c r="BD64" s="493"/>
      <c r="BE64" s="493"/>
      <c r="BF64" s="493"/>
      <c r="BG64" s="493"/>
      <c r="BH64" s="493"/>
      <c r="BI64" s="494">
        <f>[1]Ф1Заполн!BH64</f>
        <v>4430</v>
      </c>
      <c r="BJ64" s="494"/>
      <c r="BK64" s="494"/>
      <c r="BL64" s="494"/>
      <c r="BM64" s="494"/>
      <c r="BN64" s="494"/>
      <c r="BO64" s="494"/>
      <c r="BP64" s="494"/>
      <c r="BQ64" s="494"/>
      <c r="BV64" s="155"/>
      <c r="BW64" s="155"/>
      <c r="BX64" s="153"/>
      <c r="BY64" s="154"/>
      <c r="BZ64" s="154"/>
      <c r="CA64" s="154"/>
    </row>
    <row r="65" spans="1:79" ht="13.5" customHeight="1" thickBot="1" x14ac:dyDescent="0.25">
      <c r="A65" s="551" t="s">
        <v>85</v>
      </c>
      <c r="B65" s="551"/>
      <c r="C65" s="551"/>
      <c r="D65" s="551"/>
      <c r="E65" s="551"/>
      <c r="F65" s="551"/>
      <c r="G65" s="551"/>
      <c r="H65" s="551"/>
      <c r="I65" s="551"/>
      <c r="J65" s="551"/>
      <c r="K65" s="551"/>
      <c r="L65" s="551"/>
      <c r="M65" s="551"/>
      <c r="N65" s="551"/>
      <c r="O65" s="551"/>
      <c r="P65" s="551"/>
      <c r="Q65" s="551"/>
      <c r="R65" s="551"/>
      <c r="S65" s="551"/>
      <c r="T65" s="551"/>
      <c r="U65" s="551"/>
      <c r="V65" s="551"/>
      <c r="W65" s="551"/>
      <c r="X65" s="551"/>
      <c r="Y65" s="551"/>
      <c r="Z65" s="551"/>
      <c r="AA65" s="551"/>
      <c r="AB65" s="551"/>
      <c r="AC65" s="551"/>
      <c r="AD65" s="551"/>
      <c r="AE65" s="551"/>
      <c r="AF65" s="551"/>
      <c r="AG65" s="551"/>
      <c r="AH65" s="551"/>
      <c r="AI65" s="551"/>
      <c r="AJ65" s="551"/>
      <c r="AK65" s="551"/>
      <c r="AL65" s="551"/>
      <c r="AM65" s="551"/>
      <c r="AN65" s="551"/>
      <c r="AO65" s="551"/>
      <c r="AP65" s="551"/>
      <c r="AQ65" s="551"/>
      <c r="AR65" s="551"/>
      <c r="AS65" s="551"/>
      <c r="AT65" s="551"/>
      <c r="AU65" s="457">
        <v>1160</v>
      </c>
      <c r="AV65" s="457"/>
      <c r="AW65" s="457"/>
      <c r="AX65" s="457"/>
      <c r="AY65" s="304"/>
      <c r="AZ65" s="493">
        <f>[1]Ф1Заполн!AY65</f>
        <v>0</v>
      </c>
      <c r="BA65" s="493"/>
      <c r="BB65" s="493"/>
      <c r="BC65" s="493"/>
      <c r="BD65" s="493"/>
      <c r="BE65" s="493"/>
      <c r="BF65" s="493"/>
      <c r="BG65" s="493"/>
      <c r="BH65" s="493"/>
      <c r="BI65" s="494">
        <f>[1]Ф1Заполн!BH65</f>
        <v>0</v>
      </c>
      <c r="BJ65" s="494"/>
      <c r="BK65" s="494"/>
      <c r="BL65" s="494"/>
      <c r="BM65" s="494"/>
      <c r="BN65" s="494"/>
      <c r="BO65" s="494"/>
      <c r="BP65" s="494"/>
      <c r="BQ65" s="494"/>
      <c r="BV65" s="155"/>
      <c r="BW65" s="155"/>
      <c r="BX65" s="153"/>
      <c r="BY65" s="154"/>
      <c r="BZ65" s="154"/>
      <c r="CA65" s="154"/>
    </row>
    <row r="66" spans="1:79" ht="13.5" customHeight="1" thickBot="1" x14ac:dyDescent="0.25">
      <c r="A66" s="551" t="s">
        <v>86</v>
      </c>
      <c r="B66" s="551"/>
      <c r="C66" s="551"/>
      <c r="D66" s="551"/>
      <c r="E66" s="551"/>
      <c r="F66" s="551"/>
      <c r="G66" s="551"/>
      <c r="H66" s="551"/>
      <c r="I66" s="551"/>
      <c r="J66" s="551"/>
      <c r="K66" s="551"/>
      <c r="L66" s="551"/>
      <c r="M66" s="551"/>
      <c r="N66" s="551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551"/>
      <c r="AO66" s="551"/>
      <c r="AP66" s="551"/>
      <c r="AQ66" s="551"/>
      <c r="AR66" s="551"/>
      <c r="AS66" s="551"/>
      <c r="AT66" s="551"/>
      <c r="AU66" s="457">
        <v>1165</v>
      </c>
      <c r="AV66" s="457"/>
      <c r="AW66" s="457"/>
      <c r="AX66" s="457"/>
      <c r="AY66" s="440" t="s">
        <v>491</v>
      </c>
      <c r="AZ66" s="493">
        <f>[1]Ф1Заполн!AY66</f>
        <v>1</v>
      </c>
      <c r="BA66" s="493"/>
      <c r="BB66" s="493"/>
      <c r="BC66" s="493"/>
      <c r="BD66" s="493"/>
      <c r="BE66" s="493"/>
      <c r="BF66" s="493"/>
      <c r="BG66" s="493"/>
      <c r="BH66" s="493"/>
      <c r="BI66" s="494">
        <f>[1]Ф1Заполн!BH66</f>
        <v>68</v>
      </c>
      <c r="BJ66" s="494"/>
      <c r="BK66" s="494"/>
      <c r="BL66" s="494"/>
      <c r="BM66" s="494"/>
      <c r="BN66" s="494"/>
      <c r="BO66" s="494"/>
      <c r="BP66" s="494"/>
      <c r="BQ66" s="494"/>
      <c r="BV66" s="155"/>
      <c r="BW66" s="155" t="s">
        <v>367</v>
      </c>
      <c r="BX66" s="137" t="str">
        <f>IF(AZ66&gt;=(AZ67+AZ68),"OK","НЕТ")</f>
        <v>OK</v>
      </c>
      <c r="BY66" s="137" t="str">
        <f>IF(BI66&gt;=(BI67+BI68),"OK","НЕТ")</f>
        <v>OK</v>
      </c>
      <c r="BZ66" s="154"/>
      <c r="CA66" s="154"/>
    </row>
    <row r="67" spans="1:79" ht="13.5" customHeight="1" x14ac:dyDescent="0.2">
      <c r="A67" s="510" t="s">
        <v>87</v>
      </c>
      <c r="B67" s="511"/>
      <c r="C67" s="511"/>
      <c r="D67" s="511"/>
      <c r="E67" s="511"/>
      <c r="F67" s="511"/>
      <c r="G67" s="511"/>
      <c r="H67" s="511"/>
      <c r="I67" s="511"/>
      <c r="J67" s="511"/>
      <c r="K67" s="511"/>
      <c r="L67" s="511"/>
      <c r="M67" s="511"/>
      <c r="N67" s="511"/>
      <c r="O67" s="511"/>
      <c r="P67" s="511"/>
      <c r="Q67" s="511"/>
      <c r="R67" s="511"/>
      <c r="S67" s="511"/>
      <c r="T67" s="511"/>
      <c r="U67" s="511"/>
      <c r="V67" s="511"/>
      <c r="W67" s="511"/>
      <c r="X67" s="511"/>
      <c r="Y67" s="511"/>
      <c r="Z67" s="511"/>
      <c r="AA67" s="511"/>
      <c r="AB67" s="511"/>
      <c r="AC67" s="511"/>
      <c r="AD67" s="511"/>
      <c r="AE67" s="511"/>
      <c r="AF67" s="511"/>
      <c r="AG67" s="511"/>
      <c r="AH67" s="511"/>
      <c r="AI67" s="511"/>
      <c r="AJ67" s="511"/>
      <c r="AK67" s="511"/>
      <c r="AL67" s="511"/>
      <c r="AM67" s="511"/>
      <c r="AN67" s="511"/>
      <c r="AO67" s="511"/>
      <c r="AP67" s="511"/>
      <c r="AQ67" s="511"/>
      <c r="AR67" s="511"/>
      <c r="AS67" s="511"/>
      <c r="AT67" s="512"/>
      <c r="AU67" s="465" t="s">
        <v>88</v>
      </c>
      <c r="AV67" s="466"/>
      <c r="AW67" s="466"/>
      <c r="AX67" s="467"/>
      <c r="AY67" s="441" t="s">
        <v>491</v>
      </c>
      <c r="AZ67" s="531">
        <f>[1]Ф1Заполн!AY67</f>
        <v>0</v>
      </c>
      <c r="BA67" s="532"/>
      <c r="BB67" s="532"/>
      <c r="BC67" s="532"/>
      <c r="BD67" s="532"/>
      <c r="BE67" s="532"/>
      <c r="BF67" s="532"/>
      <c r="BG67" s="532"/>
      <c r="BH67" s="533"/>
      <c r="BI67" s="519">
        <f>[1]Ф1Заполн!BH67</f>
        <v>0</v>
      </c>
      <c r="BJ67" s="520"/>
      <c r="BK67" s="520"/>
      <c r="BL67" s="520"/>
      <c r="BM67" s="520"/>
      <c r="BN67" s="520"/>
      <c r="BO67" s="520"/>
      <c r="BP67" s="520"/>
      <c r="BQ67" s="521"/>
      <c r="BV67" s="155"/>
      <c r="BW67" s="155"/>
      <c r="BX67" s="153"/>
      <c r="BY67" s="154"/>
      <c r="BZ67" s="154"/>
      <c r="CA67" s="154"/>
    </row>
    <row r="68" spans="1:79" ht="13.5" customHeight="1" x14ac:dyDescent="0.2">
      <c r="A68" s="510" t="s">
        <v>89</v>
      </c>
      <c r="B68" s="511"/>
      <c r="C68" s="511"/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  <c r="Q68" s="511"/>
      <c r="R68" s="511"/>
      <c r="S68" s="511"/>
      <c r="T68" s="511"/>
      <c r="U68" s="511"/>
      <c r="V68" s="511"/>
      <c r="W68" s="511"/>
      <c r="X68" s="511"/>
      <c r="Y68" s="511"/>
      <c r="Z68" s="511"/>
      <c r="AA68" s="511"/>
      <c r="AB68" s="511"/>
      <c r="AC68" s="511"/>
      <c r="AD68" s="511"/>
      <c r="AE68" s="511"/>
      <c r="AF68" s="511"/>
      <c r="AG68" s="511"/>
      <c r="AH68" s="511"/>
      <c r="AI68" s="511"/>
      <c r="AJ68" s="511"/>
      <c r="AK68" s="511"/>
      <c r="AL68" s="511"/>
      <c r="AM68" s="511"/>
      <c r="AN68" s="511"/>
      <c r="AO68" s="511"/>
      <c r="AP68" s="511"/>
      <c r="AQ68" s="511"/>
      <c r="AR68" s="511"/>
      <c r="AS68" s="511"/>
      <c r="AT68" s="512"/>
      <c r="AU68" s="465" t="s">
        <v>90</v>
      </c>
      <c r="AV68" s="466"/>
      <c r="AW68" s="466"/>
      <c r="AX68" s="467"/>
      <c r="AY68" s="441" t="s">
        <v>491</v>
      </c>
      <c r="AZ68" s="531">
        <f>[1]Ф1Заполн!AY68</f>
        <v>1</v>
      </c>
      <c r="BA68" s="532"/>
      <c r="BB68" s="532"/>
      <c r="BC68" s="532"/>
      <c r="BD68" s="532"/>
      <c r="BE68" s="532"/>
      <c r="BF68" s="532"/>
      <c r="BG68" s="532"/>
      <c r="BH68" s="533"/>
      <c r="BI68" s="519">
        <f>[1]Ф1Заполн!BH68</f>
        <v>68</v>
      </c>
      <c r="BJ68" s="520"/>
      <c r="BK68" s="520"/>
      <c r="BL68" s="520"/>
      <c r="BM68" s="520"/>
      <c r="BN68" s="520"/>
      <c r="BO68" s="520"/>
      <c r="BP68" s="520"/>
      <c r="BQ68" s="521"/>
      <c r="BV68" s="155"/>
      <c r="BW68" s="155"/>
      <c r="BX68" s="153"/>
      <c r="BY68" s="154"/>
      <c r="BZ68" s="154"/>
      <c r="CA68" s="154"/>
    </row>
    <row r="69" spans="1:79" ht="13.5" customHeight="1" thickBot="1" x14ac:dyDescent="0.25">
      <c r="A69" s="551" t="s">
        <v>91</v>
      </c>
      <c r="B69" s="551"/>
      <c r="C69" s="551"/>
      <c r="D69" s="551"/>
      <c r="E69" s="551"/>
      <c r="F69" s="551"/>
      <c r="G69" s="551"/>
      <c r="H69" s="551"/>
      <c r="I69" s="551"/>
      <c r="J69" s="551"/>
      <c r="K69" s="551"/>
      <c r="L69" s="551"/>
      <c r="M69" s="551"/>
      <c r="N69" s="551"/>
      <c r="O69" s="551"/>
      <c r="P69" s="551"/>
      <c r="Q69" s="551"/>
      <c r="R69" s="551"/>
      <c r="S69" s="551"/>
      <c r="T69" s="551"/>
      <c r="U69" s="551"/>
      <c r="V69" s="551"/>
      <c r="W69" s="551"/>
      <c r="X69" s="551"/>
      <c r="Y69" s="551"/>
      <c r="Z69" s="551"/>
      <c r="AA69" s="551"/>
      <c r="AB69" s="551"/>
      <c r="AC69" s="551"/>
      <c r="AD69" s="551"/>
      <c r="AE69" s="551"/>
      <c r="AF69" s="551"/>
      <c r="AG69" s="551"/>
      <c r="AH69" s="551"/>
      <c r="AI69" s="551"/>
      <c r="AJ69" s="551"/>
      <c r="AK69" s="551"/>
      <c r="AL69" s="551"/>
      <c r="AM69" s="551"/>
      <c r="AN69" s="551"/>
      <c r="AO69" s="551"/>
      <c r="AP69" s="551"/>
      <c r="AQ69" s="551"/>
      <c r="AR69" s="551"/>
      <c r="AS69" s="551"/>
      <c r="AT69" s="551"/>
      <c r="AU69" s="492">
        <v>1170</v>
      </c>
      <c r="AV69" s="492"/>
      <c r="AW69" s="492"/>
      <c r="AX69" s="492"/>
      <c r="AY69" s="302"/>
      <c r="AZ69" s="562">
        <f>[1]Ф1Заполн!AY69</f>
        <v>0</v>
      </c>
      <c r="BA69" s="562"/>
      <c r="BB69" s="562"/>
      <c r="BC69" s="562"/>
      <c r="BD69" s="562"/>
      <c r="BE69" s="562"/>
      <c r="BF69" s="562"/>
      <c r="BG69" s="562"/>
      <c r="BH69" s="562"/>
      <c r="BI69" s="563">
        <f>[1]Ф1Заполн!BH69</f>
        <v>0</v>
      </c>
      <c r="BJ69" s="563"/>
      <c r="BK69" s="563"/>
      <c r="BL69" s="563"/>
      <c r="BM69" s="563"/>
      <c r="BN69" s="563"/>
      <c r="BO69" s="563"/>
      <c r="BP69" s="563"/>
      <c r="BQ69" s="563"/>
      <c r="BV69" s="155"/>
      <c r="BW69" s="155"/>
      <c r="BX69" s="153"/>
      <c r="BY69" s="154"/>
      <c r="BZ69" s="154"/>
      <c r="CA69" s="154"/>
    </row>
    <row r="70" spans="1:79" ht="13.5" customHeight="1" thickBot="1" x14ac:dyDescent="0.25">
      <c r="A70" s="510" t="s">
        <v>92</v>
      </c>
      <c r="B70" s="511"/>
      <c r="C70" s="511"/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  <c r="Q70" s="511"/>
      <c r="R70" s="511"/>
      <c r="S70" s="511"/>
      <c r="T70" s="511"/>
      <c r="U70" s="511"/>
      <c r="V70" s="511"/>
      <c r="W70" s="511"/>
      <c r="X70" s="511"/>
      <c r="Y70" s="511"/>
      <c r="Z70" s="511"/>
      <c r="AA70" s="511"/>
      <c r="AB70" s="511"/>
      <c r="AC70" s="511"/>
      <c r="AD70" s="511"/>
      <c r="AE70" s="511"/>
      <c r="AF70" s="511"/>
      <c r="AG70" s="511"/>
      <c r="AH70" s="511"/>
      <c r="AI70" s="511"/>
      <c r="AJ70" s="511"/>
      <c r="AK70" s="511"/>
      <c r="AL70" s="511"/>
      <c r="AM70" s="511"/>
      <c r="AN70" s="511"/>
      <c r="AO70" s="511"/>
      <c r="AP70" s="511"/>
      <c r="AQ70" s="511"/>
      <c r="AR70" s="511"/>
      <c r="AS70" s="511"/>
      <c r="AT70" s="512"/>
      <c r="AU70" s="513" t="s">
        <v>93</v>
      </c>
      <c r="AV70" s="514"/>
      <c r="AW70" s="514"/>
      <c r="AX70" s="515"/>
      <c r="AY70" s="303"/>
      <c r="AZ70" s="556">
        <f>[1]Ф1Заполн!AY70</f>
        <v>0</v>
      </c>
      <c r="BA70" s="557"/>
      <c r="BB70" s="557"/>
      <c r="BC70" s="557"/>
      <c r="BD70" s="557"/>
      <c r="BE70" s="557"/>
      <c r="BF70" s="557"/>
      <c r="BG70" s="557"/>
      <c r="BH70" s="558"/>
      <c r="BI70" s="559">
        <f>[1]Ф1Заполн!BH70</f>
        <v>0</v>
      </c>
      <c r="BJ70" s="560"/>
      <c r="BK70" s="560"/>
      <c r="BL70" s="560"/>
      <c r="BM70" s="560"/>
      <c r="BN70" s="560"/>
      <c r="BO70" s="560"/>
      <c r="BP70" s="560"/>
      <c r="BQ70" s="561"/>
      <c r="BV70" s="155"/>
      <c r="BW70" s="155" t="s">
        <v>368</v>
      </c>
      <c r="BX70" s="137" t="str">
        <f>IF(AZ70&gt;=(AZ71+AZ72+AZ73+AZ74),"OK","НЕТ")</f>
        <v>OK</v>
      </c>
      <c r="BY70" s="137" t="str">
        <f>IF(BI70&gt;=(BI71+BI72+BI73+BI743),"OK","НЕТ")</f>
        <v>OK</v>
      </c>
      <c r="BZ70" s="154"/>
      <c r="CA70" s="154"/>
    </row>
    <row r="71" spans="1:79" ht="27.75" customHeight="1" x14ac:dyDescent="0.2">
      <c r="A71" s="510" t="s">
        <v>94</v>
      </c>
      <c r="B71" s="511"/>
      <c r="C71" s="511"/>
      <c r="D71" s="511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P71" s="511"/>
      <c r="Q71" s="511"/>
      <c r="R71" s="511"/>
      <c r="S71" s="511"/>
      <c r="T71" s="511"/>
      <c r="U71" s="511"/>
      <c r="V71" s="511"/>
      <c r="W71" s="511"/>
      <c r="X71" s="511"/>
      <c r="Y71" s="511"/>
      <c r="Z71" s="511"/>
      <c r="AA71" s="511"/>
      <c r="AB71" s="511"/>
      <c r="AC71" s="511"/>
      <c r="AD71" s="511"/>
      <c r="AE71" s="511"/>
      <c r="AF71" s="511"/>
      <c r="AG71" s="511"/>
      <c r="AH71" s="511"/>
      <c r="AI71" s="511"/>
      <c r="AJ71" s="511"/>
      <c r="AK71" s="511"/>
      <c r="AL71" s="511"/>
      <c r="AM71" s="511"/>
      <c r="AN71" s="511"/>
      <c r="AO71" s="511"/>
      <c r="AP71" s="511"/>
      <c r="AQ71" s="511"/>
      <c r="AR71" s="511"/>
      <c r="AS71" s="511"/>
      <c r="AT71" s="512"/>
      <c r="AU71" s="513" t="s">
        <v>95</v>
      </c>
      <c r="AV71" s="514"/>
      <c r="AW71" s="514"/>
      <c r="AX71" s="515"/>
      <c r="AY71" s="303"/>
      <c r="AZ71" s="556">
        <f>[1]Ф1Заполн!AY71</f>
        <v>0</v>
      </c>
      <c r="BA71" s="557"/>
      <c r="BB71" s="557"/>
      <c r="BC71" s="557"/>
      <c r="BD71" s="557"/>
      <c r="BE71" s="557"/>
      <c r="BF71" s="557"/>
      <c r="BG71" s="557"/>
      <c r="BH71" s="558"/>
      <c r="BI71" s="559">
        <f>[1]Ф1Заполн!BH71</f>
        <v>0</v>
      </c>
      <c r="BJ71" s="560"/>
      <c r="BK71" s="560"/>
      <c r="BL71" s="560"/>
      <c r="BM71" s="560"/>
      <c r="BN71" s="560"/>
      <c r="BO71" s="560"/>
      <c r="BP71" s="560"/>
      <c r="BQ71" s="561"/>
      <c r="BV71" s="155"/>
      <c r="BW71" s="155"/>
      <c r="BX71" s="153"/>
      <c r="BY71" s="154"/>
      <c r="BZ71" s="154"/>
      <c r="CA71" s="154"/>
    </row>
    <row r="72" spans="1:79" ht="13.5" customHeight="1" x14ac:dyDescent="0.2">
      <c r="A72" s="510" t="s">
        <v>96</v>
      </c>
      <c r="B72" s="511"/>
      <c r="C72" s="511"/>
      <c r="D72" s="511"/>
      <c r="E72" s="511"/>
      <c r="F72" s="511"/>
      <c r="G72" s="511"/>
      <c r="H72" s="511"/>
      <c r="I72" s="511"/>
      <c r="J72" s="511"/>
      <c r="K72" s="511"/>
      <c r="L72" s="511"/>
      <c r="M72" s="511"/>
      <c r="N72" s="511"/>
      <c r="O72" s="511"/>
      <c r="P72" s="511"/>
      <c r="Q72" s="511"/>
      <c r="R72" s="511"/>
      <c r="S72" s="511"/>
      <c r="T72" s="511"/>
      <c r="U72" s="511"/>
      <c r="V72" s="511"/>
      <c r="W72" s="511"/>
      <c r="X72" s="511"/>
      <c r="Y72" s="511"/>
      <c r="Z72" s="511"/>
      <c r="AA72" s="511"/>
      <c r="AB72" s="511"/>
      <c r="AC72" s="511"/>
      <c r="AD72" s="511"/>
      <c r="AE72" s="511"/>
      <c r="AF72" s="511"/>
      <c r="AG72" s="511"/>
      <c r="AH72" s="511"/>
      <c r="AI72" s="511"/>
      <c r="AJ72" s="511"/>
      <c r="AK72" s="511"/>
      <c r="AL72" s="511"/>
      <c r="AM72" s="511"/>
      <c r="AN72" s="511"/>
      <c r="AO72" s="511"/>
      <c r="AP72" s="511"/>
      <c r="AQ72" s="511"/>
      <c r="AR72" s="511"/>
      <c r="AS72" s="511"/>
      <c r="AT72" s="512"/>
      <c r="AU72" s="513" t="s">
        <v>97</v>
      </c>
      <c r="AV72" s="514"/>
      <c r="AW72" s="514"/>
      <c r="AX72" s="515"/>
      <c r="AY72" s="303"/>
      <c r="AZ72" s="556">
        <f>[1]Ф1Заполн!AY72</f>
        <v>0</v>
      </c>
      <c r="BA72" s="557"/>
      <c r="BB72" s="557"/>
      <c r="BC72" s="557"/>
      <c r="BD72" s="557"/>
      <c r="BE72" s="557"/>
      <c r="BF72" s="557"/>
      <c r="BG72" s="557"/>
      <c r="BH72" s="558"/>
      <c r="BI72" s="559">
        <f>[1]Ф1Заполн!BH72</f>
        <v>0</v>
      </c>
      <c r="BJ72" s="560"/>
      <c r="BK72" s="560"/>
      <c r="BL72" s="560"/>
      <c r="BM72" s="560"/>
      <c r="BN72" s="560"/>
      <c r="BO72" s="560"/>
      <c r="BP72" s="560"/>
      <c r="BQ72" s="561"/>
      <c r="BV72" s="155"/>
      <c r="BW72" s="155"/>
      <c r="BX72" s="153"/>
      <c r="BY72" s="154"/>
      <c r="BZ72" s="154"/>
      <c r="CA72" s="154"/>
    </row>
    <row r="73" spans="1:79" ht="13.5" customHeight="1" x14ac:dyDescent="0.2">
      <c r="A73" s="510" t="s">
        <v>98</v>
      </c>
      <c r="B73" s="511"/>
      <c r="C73" s="511"/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511"/>
      <c r="AE73" s="511"/>
      <c r="AF73" s="511"/>
      <c r="AG73" s="511"/>
      <c r="AH73" s="511"/>
      <c r="AI73" s="511"/>
      <c r="AJ73" s="511"/>
      <c r="AK73" s="511"/>
      <c r="AL73" s="511"/>
      <c r="AM73" s="511"/>
      <c r="AN73" s="511"/>
      <c r="AO73" s="511"/>
      <c r="AP73" s="511"/>
      <c r="AQ73" s="511"/>
      <c r="AR73" s="511"/>
      <c r="AS73" s="511"/>
      <c r="AT73" s="512"/>
      <c r="AU73" s="513" t="s">
        <v>99</v>
      </c>
      <c r="AV73" s="514"/>
      <c r="AW73" s="514"/>
      <c r="AX73" s="515"/>
      <c r="AY73" s="303"/>
      <c r="AZ73" s="556">
        <f>[1]Ф1Заполн!AY73</f>
        <v>0</v>
      </c>
      <c r="BA73" s="557"/>
      <c r="BB73" s="557"/>
      <c r="BC73" s="557"/>
      <c r="BD73" s="557"/>
      <c r="BE73" s="557"/>
      <c r="BF73" s="557"/>
      <c r="BG73" s="557"/>
      <c r="BH73" s="558"/>
      <c r="BI73" s="559">
        <f>[1]Ф1Заполн!BH73</f>
        <v>0</v>
      </c>
      <c r="BJ73" s="560"/>
      <c r="BK73" s="560"/>
      <c r="BL73" s="560"/>
      <c r="BM73" s="560"/>
      <c r="BN73" s="560"/>
      <c r="BO73" s="560"/>
      <c r="BP73" s="560"/>
      <c r="BQ73" s="561"/>
      <c r="BV73" s="155"/>
      <c r="BW73" s="155"/>
      <c r="BX73" s="153"/>
      <c r="BY73" s="154"/>
      <c r="BZ73" s="154"/>
      <c r="CA73" s="154"/>
    </row>
    <row r="74" spans="1:79" ht="13.5" customHeight="1" x14ac:dyDescent="0.2">
      <c r="A74" s="510" t="s">
        <v>100</v>
      </c>
      <c r="B74" s="511"/>
      <c r="C74" s="511"/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  <c r="Q74" s="511"/>
      <c r="R74" s="511"/>
      <c r="S74" s="511"/>
      <c r="T74" s="511"/>
      <c r="U74" s="511"/>
      <c r="V74" s="511"/>
      <c r="W74" s="511"/>
      <c r="X74" s="511"/>
      <c r="Y74" s="511"/>
      <c r="Z74" s="511"/>
      <c r="AA74" s="511"/>
      <c r="AB74" s="511"/>
      <c r="AC74" s="511"/>
      <c r="AD74" s="511"/>
      <c r="AE74" s="511"/>
      <c r="AF74" s="511"/>
      <c r="AG74" s="511"/>
      <c r="AH74" s="511"/>
      <c r="AI74" s="511"/>
      <c r="AJ74" s="511"/>
      <c r="AK74" s="511"/>
      <c r="AL74" s="511"/>
      <c r="AM74" s="511"/>
      <c r="AN74" s="511"/>
      <c r="AO74" s="511"/>
      <c r="AP74" s="511"/>
      <c r="AQ74" s="511"/>
      <c r="AR74" s="511"/>
      <c r="AS74" s="511"/>
      <c r="AT74" s="512"/>
      <c r="AU74" s="513" t="s">
        <v>101</v>
      </c>
      <c r="AV74" s="514"/>
      <c r="AW74" s="514"/>
      <c r="AX74" s="515"/>
      <c r="AY74" s="303"/>
      <c r="AZ74" s="556">
        <f>[1]Ф1Заполн!AY74</f>
        <v>0</v>
      </c>
      <c r="BA74" s="557"/>
      <c r="BB74" s="557"/>
      <c r="BC74" s="557"/>
      <c r="BD74" s="557"/>
      <c r="BE74" s="557"/>
      <c r="BF74" s="557"/>
      <c r="BG74" s="557"/>
      <c r="BH74" s="558"/>
      <c r="BI74" s="559">
        <f>[1]Ф1Заполн!BH74</f>
        <v>0</v>
      </c>
      <c r="BJ74" s="560"/>
      <c r="BK74" s="560"/>
      <c r="BL74" s="560"/>
      <c r="BM74" s="560"/>
      <c r="BN74" s="560"/>
      <c r="BO74" s="560"/>
      <c r="BP74" s="560"/>
      <c r="BQ74" s="561"/>
      <c r="BV74" s="155"/>
      <c r="BW74" s="155"/>
      <c r="BX74" s="153"/>
      <c r="BY74" s="154"/>
      <c r="BZ74" s="154"/>
      <c r="CA74" s="154"/>
    </row>
    <row r="75" spans="1:79" ht="13.5" customHeight="1" x14ac:dyDescent="0.2">
      <c r="A75" s="507" t="s">
        <v>102</v>
      </c>
      <c r="B75" s="50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  <c r="AB75" s="507"/>
      <c r="AC75" s="507"/>
      <c r="AD75" s="507"/>
      <c r="AE75" s="507"/>
      <c r="AF75" s="507"/>
      <c r="AG75" s="507"/>
      <c r="AH75" s="507"/>
      <c r="AI75" s="507"/>
      <c r="AJ75" s="507"/>
      <c r="AK75" s="507"/>
      <c r="AL75" s="507"/>
      <c r="AM75" s="507"/>
      <c r="AN75" s="507"/>
      <c r="AO75" s="507"/>
      <c r="AP75" s="507"/>
      <c r="AQ75" s="507"/>
      <c r="AR75" s="507"/>
      <c r="AS75" s="507"/>
      <c r="AT75" s="507"/>
      <c r="AU75" s="492">
        <v>1190</v>
      </c>
      <c r="AV75" s="492"/>
      <c r="AW75" s="492"/>
      <c r="AX75" s="492"/>
      <c r="AY75" s="302"/>
      <c r="AZ75" s="505">
        <f>[1]Ф1Заполн!AY75</f>
        <v>0</v>
      </c>
      <c r="BA75" s="505"/>
      <c r="BB75" s="505"/>
      <c r="BC75" s="505"/>
      <c r="BD75" s="505"/>
      <c r="BE75" s="505"/>
      <c r="BF75" s="505"/>
      <c r="BG75" s="505"/>
      <c r="BH75" s="505"/>
      <c r="BI75" s="494">
        <f>[1]Ф1Заполн!BH75</f>
        <v>0</v>
      </c>
      <c r="BJ75" s="494"/>
      <c r="BK75" s="494"/>
      <c r="BL75" s="494"/>
      <c r="BM75" s="494"/>
      <c r="BN75" s="494"/>
      <c r="BO75" s="494"/>
      <c r="BP75" s="494"/>
      <c r="BQ75" s="494"/>
      <c r="BV75" s="155"/>
      <c r="BW75" s="155"/>
      <c r="BX75" s="153"/>
      <c r="BY75" s="154"/>
      <c r="BZ75" s="154"/>
      <c r="CA75" s="154"/>
    </row>
    <row r="76" spans="1:79" ht="13.5" customHeight="1" x14ac:dyDescent="0.2">
      <c r="A76" s="564" t="s">
        <v>103</v>
      </c>
      <c r="B76" s="564"/>
      <c r="C76" s="564"/>
      <c r="D76" s="564"/>
      <c r="E76" s="564"/>
      <c r="F76" s="564"/>
      <c r="G76" s="564"/>
      <c r="H76" s="564"/>
      <c r="I76" s="564"/>
      <c r="J76" s="564"/>
      <c r="K76" s="564"/>
      <c r="L76" s="564"/>
      <c r="M76" s="564"/>
      <c r="N76" s="564"/>
      <c r="O76" s="564"/>
      <c r="P76" s="564"/>
      <c r="Q76" s="564"/>
      <c r="R76" s="564"/>
      <c r="S76" s="564"/>
      <c r="T76" s="564"/>
      <c r="U76" s="564"/>
      <c r="V76" s="564"/>
      <c r="W76" s="564"/>
      <c r="X76" s="564"/>
      <c r="Y76" s="564"/>
      <c r="Z76" s="564"/>
      <c r="AA76" s="564"/>
      <c r="AB76" s="564"/>
      <c r="AC76" s="564"/>
      <c r="AD76" s="564"/>
      <c r="AE76" s="564"/>
      <c r="AF76" s="564"/>
      <c r="AG76" s="564"/>
      <c r="AH76" s="564"/>
      <c r="AI76" s="564"/>
      <c r="AJ76" s="564"/>
      <c r="AK76" s="564"/>
      <c r="AL76" s="564"/>
      <c r="AM76" s="564"/>
      <c r="AN76" s="564"/>
      <c r="AO76" s="564"/>
      <c r="AP76" s="564"/>
      <c r="AQ76" s="564"/>
      <c r="AR76" s="564"/>
      <c r="AS76" s="564"/>
      <c r="AT76" s="564"/>
      <c r="AU76" s="535">
        <v>1195</v>
      </c>
      <c r="AV76" s="535"/>
      <c r="AW76" s="535"/>
      <c r="AX76" s="535"/>
      <c r="AY76" s="300"/>
      <c r="AZ76" s="565">
        <f>AZ49+AZ54+AZ55+AZ56+AZ57+AZ59+AZ60+AZ62+AZ63+AZ64+AZ65+AZ66+AZ69+AZ70+AZ75</f>
        <v>6240</v>
      </c>
      <c r="BA76" s="536"/>
      <c r="BB76" s="536"/>
      <c r="BC76" s="536"/>
      <c r="BD76" s="536"/>
      <c r="BE76" s="536"/>
      <c r="BF76" s="536"/>
      <c r="BG76" s="536"/>
      <c r="BH76" s="536"/>
      <c r="BI76" s="565">
        <f>BI49+BI54+BI55+BI56+BI57+BI59+BI60+BI62+BI63+BI64+BI65+BI66+BI69+BI70+BI75</f>
        <v>27186</v>
      </c>
      <c r="BJ76" s="536"/>
      <c r="BK76" s="536"/>
      <c r="BL76" s="536"/>
      <c r="BM76" s="536"/>
      <c r="BN76" s="536"/>
      <c r="BO76" s="536"/>
      <c r="BP76" s="536"/>
      <c r="BQ76" s="536"/>
      <c r="BV76" s="155"/>
      <c r="BW76" s="155" t="s">
        <v>369</v>
      </c>
      <c r="BX76" s="153"/>
      <c r="BY76" s="154"/>
      <c r="BZ76" s="154"/>
      <c r="CA76" s="154"/>
    </row>
    <row r="77" spans="1:79" ht="13.5" customHeight="1" x14ac:dyDescent="0.2">
      <c r="A77" s="480" t="s">
        <v>104</v>
      </c>
      <c r="B77" s="480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480"/>
      <c r="Y77" s="480"/>
      <c r="Z77" s="480"/>
      <c r="AA77" s="480"/>
      <c r="AB77" s="480"/>
      <c r="AC77" s="480"/>
      <c r="AD77" s="480"/>
      <c r="AE77" s="480"/>
      <c r="AF77" s="480"/>
      <c r="AG77" s="480"/>
      <c r="AH77" s="480"/>
      <c r="AI77" s="480"/>
      <c r="AJ77" s="480"/>
      <c r="AK77" s="480"/>
      <c r="AL77" s="480"/>
      <c r="AM77" s="480"/>
      <c r="AN77" s="480"/>
      <c r="AO77" s="480"/>
      <c r="AP77" s="480"/>
      <c r="AQ77" s="480"/>
      <c r="AR77" s="480"/>
      <c r="AS77" s="480"/>
      <c r="AT77" s="480"/>
      <c r="AU77" s="535">
        <v>1200</v>
      </c>
      <c r="AV77" s="535"/>
      <c r="AW77" s="535"/>
      <c r="AX77" s="535"/>
      <c r="AY77" s="446" t="s">
        <v>492</v>
      </c>
      <c r="AZ77" s="493">
        <f>[1]Ф1Заполн!AY77</f>
        <v>0</v>
      </c>
      <c r="BA77" s="493"/>
      <c r="BB77" s="493"/>
      <c r="BC77" s="493"/>
      <c r="BD77" s="493"/>
      <c r="BE77" s="493"/>
      <c r="BF77" s="493"/>
      <c r="BG77" s="493"/>
      <c r="BH77" s="493"/>
      <c r="BI77" s="494">
        <f>[1]Ф1Заполн!BH77</f>
        <v>363</v>
      </c>
      <c r="BJ77" s="494"/>
      <c r="BK77" s="494"/>
      <c r="BL77" s="494"/>
      <c r="BM77" s="494"/>
      <c r="BN77" s="494"/>
      <c r="BO77" s="494"/>
      <c r="BP77" s="494"/>
      <c r="BQ77" s="494"/>
      <c r="BV77" s="155"/>
      <c r="BW77" s="155"/>
      <c r="BX77" s="153"/>
      <c r="BY77" s="154"/>
      <c r="BZ77" s="154"/>
      <c r="CA77" s="154"/>
    </row>
    <row r="78" spans="1:79" ht="13.5" customHeight="1" x14ac:dyDescent="0.2">
      <c r="A78" s="564" t="s">
        <v>105</v>
      </c>
      <c r="B78" s="564"/>
      <c r="C78" s="564"/>
      <c r="D78" s="564"/>
      <c r="E78" s="564"/>
      <c r="F78" s="564"/>
      <c r="G78" s="564"/>
      <c r="H78" s="564"/>
      <c r="I78" s="564"/>
      <c r="J78" s="564"/>
      <c r="K78" s="564"/>
      <c r="L78" s="564"/>
      <c r="M78" s="564"/>
      <c r="N78" s="564"/>
      <c r="O78" s="564"/>
      <c r="P78" s="564"/>
      <c r="Q78" s="564"/>
      <c r="R78" s="564"/>
      <c r="S78" s="564"/>
      <c r="T78" s="564"/>
      <c r="U78" s="564"/>
      <c r="V78" s="564"/>
      <c r="W78" s="564"/>
      <c r="X78" s="564"/>
      <c r="Y78" s="564"/>
      <c r="Z78" s="564"/>
      <c r="AA78" s="564"/>
      <c r="AB78" s="564"/>
      <c r="AC78" s="564"/>
      <c r="AD78" s="564"/>
      <c r="AE78" s="564"/>
      <c r="AF78" s="564"/>
      <c r="AG78" s="564"/>
      <c r="AH78" s="564"/>
      <c r="AI78" s="564"/>
      <c r="AJ78" s="564"/>
      <c r="AK78" s="564"/>
      <c r="AL78" s="564"/>
      <c r="AM78" s="564"/>
      <c r="AN78" s="564"/>
      <c r="AO78" s="564"/>
      <c r="AP78" s="564"/>
      <c r="AQ78" s="564"/>
      <c r="AR78" s="564"/>
      <c r="AS78" s="564"/>
      <c r="AT78" s="564"/>
      <c r="AU78" s="568">
        <v>1300</v>
      </c>
      <c r="AV78" s="568"/>
      <c r="AW78" s="568"/>
      <c r="AX78" s="568"/>
      <c r="AY78" s="301"/>
      <c r="AZ78" s="565">
        <f>AZ47+AZ76+AZ77</f>
        <v>6240</v>
      </c>
      <c r="BA78" s="536"/>
      <c r="BB78" s="536"/>
      <c r="BC78" s="536"/>
      <c r="BD78" s="536"/>
      <c r="BE78" s="536"/>
      <c r="BF78" s="536"/>
      <c r="BG78" s="536"/>
      <c r="BH78" s="536"/>
      <c r="BI78" s="565">
        <f>BI47+BI76+BI77</f>
        <v>27549</v>
      </c>
      <c r="BJ78" s="536"/>
      <c r="BK78" s="536"/>
      <c r="BL78" s="536"/>
      <c r="BM78" s="536"/>
      <c r="BN78" s="536"/>
      <c r="BO78" s="536"/>
      <c r="BP78" s="536"/>
      <c r="BQ78" s="536"/>
      <c r="BV78" s="155"/>
      <c r="BW78" s="155" t="s">
        <v>370</v>
      </c>
      <c r="BX78" s="153"/>
      <c r="BY78" s="154"/>
      <c r="BZ78" s="154"/>
      <c r="CA78" s="154"/>
    </row>
    <row r="79" spans="1:79" ht="6" customHeight="1" x14ac:dyDescent="0.2">
      <c r="A79" s="158"/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9"/>
      <c r="AV79" s="159"/>
      <c r="AW79" s="159"/>
      <c r="AX79" s="159"/>
      <c r="AY79" s="159"/>
      <c r="AZ79" s="160"/>
      <c r="BA79" s="160"/>
      <c r="BB79" s="160"/>
      <c r="BC79" s="160"/>
      <c r="BD79" s="160"/>
      <c r="BE79" s="160"/>
      <c r="BF79" s="160"/>
      <c r="BG79" s="160"/>
      <c r="BH79" s="160"/>
      <c r="BI79" s="161"/>
      <c r="BJ79" s="161"/>
      <c r="BK79" s="161"/>
      <c r="BL79" s="161"/>
      <c r="BM79" s="161"/>
      <c r="BN79" s="161"/>
      <c r="BO79" s="161"/>
      <c r="BP79" s="161"/>
      <c r="BQ79" s="161"/>
      <c r="BR79" s="143"/>
      <c r="BV79" s="155"/>
      <c r="BW79" s="155"/>
      <c r="BX79" s="153"/>
      <c r="BY79" s="154"/>
      <c r="BZ79" s="154"/>
      <c r="CA79" s="154"/>
    </row>
    <row r="80" spans="1:79" s="140" customFormat="1" ht="18.75" customHeight="1" x14ac:dyDescent="0.2">
      <c r="A80" s="468" t="s">
        <v>106</v>
      </c>
      <c r="B80" s="468"/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8"/>
      <c r="X80" s="468"/>
      <c r="Y80" s="468"/>
      <c r="Z80" s="468"/>
      <c r="AA80" s="468"/>
      <c r="AB80" s="468"/>
      <c r="AC80" s="468"/>
      <c r="AD80" s="468"/>
      <c r="AE80" s="468"/>
      <c r="AF80" s="468"/>
      <c r="AG80" s="468"/>
      <c r="AH80" s="468"/>
      <c r="AI80" s="468"/>
      <c r="AJ80" s="468"/>
      <c r="AK80" s="468"/>
      <c r="AL80" s="468"/>
      <c r="AM80" s="468"/>
      <c r="AN80" s="468"/>
      <c r="AO80" s="468"/>
      <c r="AP80" s="468"/>
      <c r="AQ80" s="468"/>
      <c r="AR80" s="468"/>
      <c r="AS80" s="468"/>
      <c r="AT80" s="468"/>
      <c r="AU80" s="468" t="s">
        <v>107</v>
      </c>
      <c r="AV80" s="468"/>
      <c r="AW80" s="468"/>
      <c r="AX80" s="468"/>
      <c r="AY80" s="569" t="s">
        <v>484</v>
      </c>
      <c r="AZ80" s="468" t="s">
        <v>27</v>
      </c>
      <c r="BA80" s="468"/>
      <c r="BB80" s="468"/>
      <c r="BC80" s="468"/>
      <c r="BD80" s="468"/>
      <c r="BE80" s="468"/>
      <c r="BF80" s="468"/>
      <c r="BG80" s="468"/>
      <c r="BH80" s="468"/>
      <c r="BI80" s="468" t="s">
        <v>28</v>
      </c>
      <c r="BJ80" s="468"/>
      <c r="BK80" s="468"/>
      <c r="BL80" s="468"/>
      <c r="BM80" s="468"/>
      <c r="BN80" s="468"/>
      <c r="BO80" s="468"/>
      <c r="BP80" s="468"/>
      <c r="BQ80" s="468"/>
      <c r="BV80" s="155"/>
      <c r="BW80" s="155"/>
      <c r="BX80" s="153"/>
      <c r="BY80" s="154"/>
      <c r="BZ80" s="154"/>
      <c r="CA80" s="154"/>
    </row>
    <row r="81" spans="1:79" s="140" customFormat="1" ht="25.5" customHeight="1" x14ac:dyDescent="0.2">
      <c r="A81" s="468"/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  <c r="AA81" s="468"/>
      <c r="AB81" s="468"/>
      <c r="AC81" s="468"/>
      <c r="AD81" s="468"/>
      <c r="AE81" s="468"/>
      <c r="AF81" s="468"/>
      <c r="AG81" s="468"/>
      <c r="AH81" s="468"/>
      <c r="AI81" s="468"/>
      <c r="AJ81" s="468"/>
      <c r="AK81" s="468"/>
      <c r="AL81" s="468"/>
      <c r="AM81" s="468"/>
      <c r="AN81" s="468"/>
      <c r="AO81" s="468"/>
      <c r="AP81" s="468"/>
      <c r="AQ81" s="468"/>
      <c r="AR81" s="468"/>
      <c r="AS81" s="468"/>
      <c r="AT81" s="468"/>
      <c r="AU81" s="468"/>
      <c r="AV81" s="468"/>
      <c r="AW81" s="468"/>
      <c r="AX81" s="468"/>
      <c r="AY81" s="570"/>
      <c r="AZ81" s="468"/>
      <c r="BA81" s="468"/>
      <c r="BB81" s="468"/>
      <c r="BC81" s="468"/>
      <c r="BD81" s="468"/>
      <c r="BE81" s="468"/>
      <c r="BF81" s="468"/>
      <c r="BG81" s="468"/>
      <c r="BH81" s="468"/>
      <c r="BI81" s="468"/>
      <c r="BJ81" s="468"/>
      <c r="BK81" s="468"/>
      <c r="BL81" s="468"/>
      <c r="BM81" s="468"/>
      <c r="BN81" s="468"/>
      <c r="BO81" s="468"/>
      <c r="BP81" s="468"/>
      <c r="BQ81" s="468"/>
      <c r="BV81" s="155"/>
      <c r="BW81" s="155"/>
      <c r="BX81" s="153"/>
      <c r="BY81" s="154"/>
      <c r="BZ81" s="154"/>
      <c r="CA81" s="154"/>
    </row>
    <row r="82" spans="1:79" s="140" customFormat="1" ht="13.5" customHeight="1" x14ac:dyDescent="0.2">
      <c r="A82" s="566">
        <v>1</v>
      </c>
      <c r="B82" s="566"/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6"/>
      <c r="X82" s="566"/>
      <c r="Y82" s="566"/>
      <c r="Z82" s="566"/>
      <c r="AA82" s="566"/>
      <c r="AB82" s="566"/>
      <c r="AC82" s="566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566"/>
      <c r="AO82" s="566"/>
      <c r="AP82" s="566"/>
      <c r="AQ82" s="566"/>
      <c r="AR82" s="566"/>
      <c r="AS82" s="566"/>
      <c r="AT82" s="566"/>
      <c r="AU82" s="567">
        <v>2</v>
      </c>
      <c r="AV82" s="567"/>
      <c r="AW82" s="567"/>
      <c r="AX82" s="567"/>
      <c r="AY82" s="299" t="s">
        <v>485</v>
      </c>
      <c r="AZ82" s="567" t="s">
        <v>486</v>
      </c>
      <c r="BA82" s="567"/>
      <c r="BB82" s="567"/>
      <c r="BC82" s="567"/>
      <c r="BD82" s="567"/>
      <c r="BE82" s="567"/>
      <c r="BF82" s="567"/>
      <c r="BG82" s="567"/>
      <c r="BH82" s="567"/>
      <c r="BI82" s="468" t="s">
        <v>487</v>
      </c>
      <c r="BJ82" s="468"/>
      <c r="BK82" s="468"/>
      <c r="BL82" s="468"/>
      <c r="BM82" s="468"/>
      <c r="BN82" s="468"/>
      <c r="BO82" s="468"/>
      <c r="BP82" s="468"/>
      <c r="BQ82" s="468"/>
      <c r="BV82" s="155"/>
      <c r="BW82" s="155"/>
      <c r="BX82" s="153"/>
      <c r="BY82" s="154"/>
      <c r="BZ82" s="154"/>
      <c r="CA82" s="154"/>
    </row>
    <row r="83" spans="1:79" s="140" customFormat="1" ht="13.5" customHeight="1" x14ac:dyDescent="0.2">
      <c r="A83" s="480" t="s">
        <v>108</v>
      </c>
      <c r="B83" s="480"/>
      <c r="C83" s="480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480"/>
      <c r="Q83" s="480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  <c r="AC83" s="480"/>
      <c r="AD83" s="480"/>
      <c r="AE83" s="480"/>
      <c r="AF83" s="480"/>
      <c r="AG83" s="480"/>
      <c r="AH83" s="480"/>
      <c r="AI83" s="480"/>
      <c r="AJ83" s="480"/>
      <c r="AK83" s="480"/>
      <c r="AL83" s="480"/>
      <c r="AM83" s="480"/>
      <c r="AN83" s="480"/>
      <c r="AO83" s="480"/>
      <c r="AP83" s="480"/>
      <c r="AQ83" s="480"/>
      <c r="AR83" s="480"/>
      <c r="AS83" s="480"/>
      <c r="AT83" s="480"/>
      <c r="AU83" s="580"/>
      <c r="AV83" s="581"/>
      <c r="AW83" s="581"/>
      <c r="AX83" s="581"/>
      <c r="AY83" s="581"/>
      <c r="AZ83" s="581"/>
      <c r="BA83" s="581"/>
      <c r="BB83" s="581"/>
      <c r="BC83" s="581"/>
      <c r="BD83" s="581"/>
      <c r="BE83" s="581"/>
      <c r="BF83" s="581"/>
      <c r="BG83" s="581"/>
      <c r="BH83" s="581"/>
      <c r="BI83" s="581"/>
      <c r="BJ83" s="581"/>
      <c r="BK83" s="581"/>
      <c r="BL83" s="581"/>
      <c r="BM83" s="581"/>
      <c r="BN83" s="581"/>
      <c r="BO83" s="581"/>
      <c r="BP83" s="581"/>
      <c r="BQ83" s="582"/>
      <c r="BV83" s="155"/>
      <c r="BW83" s="155"/>
      <c r="BX83" s="153"/>
      <c r="BY83" s="154"/>
      <c r="BZ83" s="154"/>
      <c r="CA83" s="154"/>
    </row>
    <row r="84" spans="1:79" s="140" customFormat="1" ht="13.5" customHeight="1" x14ac:dyDescent="0.25">
      <c r="A84" s="546" t="s">
        <v>109</v>
      </c>
      <c r="B84" s="547"/>
      <c r="C84" s="547"/>
      <c r="D84" s="547"/>
      <c r="E84" s="547"/>
      <c r="F84" s="547"/>
      <c r="G84" s="547"/>
      <c r="H84" s="547"/>
      <c r="I84" s="547"/>
      <c r="J84" s="547"/>
      <c r="K84" s="547"/>
      <c r="L84" s="547"/>
      <c r="M84" s="547"/>
      <c r="N84" s="547"/>
      <c r="O84" s="547"/>
      <c r="P84" s="547"/>
      <c r="Q84" s="547"/>
      <c r="R84" s="547"/>
      <c r="S84" s="547"/>
      <c r="T84" s="547"/>
      <c r="U84" s="547"/>
      <c r="V84" s="547"/>
      <c r="W84" s="547"/>
      <c r="X84" s="547"/>
      <c r="Y84" s="547"/>
      <c r="Z84" s="547"/>
      <c r="AA84" s="547"/>
      <c r="AB84" s="547"/>
      <c r="AC84" s="547"/>
      <c r="AD84" s="547"/>
      <c r="AE84" s="547"/>
      <c r="AF84" s="547"/>
      <c r="AG84" s="547"/>
      <c r="AH84" s="547"/>
      <c r="AI84" s="547"/>
      <c r="AJ84" s="547"/>
      <c r="AK84" s="547"/>
      <c r="AL84" s="547"/>
      <c r="AM84" s="547"/>
      <c r="AN84" s="547"/>
      <c r="AO84" s="547"/>
      <c r="AP84" s="547"/>
      <c r="AQ84" s="547"/>
      <c r="AR84" s="547"/>
      <c r="AS84" s="547"/>
      <c r="AT84" s="548"/>
      <c r="AU84" s="579">
        <v>1400</v>
      </c>
      <c r="AV84" s="579"/>
      <c r="AW84" s="579"/>
      <c r="AX84" s="579"/>
      <c r="AY84" s="447" t="s">
        <v>496</v>
      </c>
      <c r="AZ84" s="572">
        <f>[1]Ф1Заполн!AY84</f>
        <v>10100</v>
      </c>
      <c r="BA84" s="572"/>
      <c r="BB84" s="572"/>
      <c r="BC84" s="572"/>
      <c r="BD84" s="572"/>
      <c r="BE84" s="572"/>
      <c r="BF84" s="572"/>
      <c r="BG84" s="572"/>
      <c r="BH84" s="572"/>
      <c r="BI84" s="493">
        <f>[1]Ф1Заполн!BH84</f>
        <v>18600</v>
      </c>
      <c r="BJ84" s="493"/>
      <c r="BK84" s="493"/>
      <c r="BL84" s="493"/>
      <c r="BM84" s="493"/>
      <c r="BN84" s="493"/>
      <c r="BO84" s="493"/>
      <c r="BP84" s="493"/>
      <c r="BQ84" s="493"/>
      <c r="BV84" s="155"/>
      <c r="BW84" s="155"/>
      <c r="BX84" s="153"/>
      <c r="BY84" s="154"/>
      <c r="BZ84" s="154"/>
      <c r="CA84" s="154"/>
    </row>
    <row r="85" spans="1:79" s="140" customFormat="1" ht="13.5" customHeight="1" x14ac:dyDescent="0.25">
      <c r="A85" s="510" t="s">
        <v>110</v>
      </c>
      <c r="B85" s="511"/>
      <c r="C85" s="511"/>
      <c r="D85" s="511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  <c r="Q85" s="511"/>
      <c r="R85" s="511"/>
      <c r="S85" s="511"/>
      <c r="T85" s="511"/>
      <c r="U85" s="511"/>
      <c r="V85" s="511"/>
      <c r="W85" s="511"/>
      <c r="X85" s="511"/>
      <c r="Y85" s="511"/>
      <c r="Z85" s="511"/>
      <c r="AA85" s="511"/>
      <c r="AB85" s="511"/>
      <c r="AC85" s="511"/>
      <c r="AD85" s="511"/>
      <c r="AE85" s="511"/>
      <c r="AF85" s="511"/>
      <c r="AG85" s="511"/>
      <c r="AH85" s="511"/>
      <c r="AI85" s="511"/>
      <c r="AJ85" s="511"/>
      <c r="AK85" s="511"/>
      <c r="AL85" s="511"/>
      <c r="AM85" s="511"/>
      <c r="AN85" s="511"/>
      <c r="AO85" s="511"/>
      <c r="AP85" s="511"/>
      <c r="AQ85" s="511"/>
      <c r="AR85" s="511"/>
      <c r="AS85" s="511"/>
      <c r="AT85" s="512"/>
      <c r="AU85" s="573" t="s">
        <v>111</v>
      </c>
      <c r="AV85" s="574"/>
      <c r="AW85" s="574"/>
      <c r="AX85" s="575"/>
      <c r="AY85" s="298"/>
      <c r="AZ85" s="576">
        <f>[1]Ф1Заполн!AY85</f>
        <v>0</v>
      </c>
      <c r="BA85" s="577"/>
      <c r="BB85" s="577"/>
      <c r="BC85" s="577"/>
      <c r="BD85" s="577"/>
      <c r="BE85" s="577"/>
      <c r="BF85" s="577"/>
      <c r="BG85" s="577"/>
      <c r="BH85" s="578"/>
      <c r="BI85" s="531">
        <f>[1]Ф1Заполн!BH85</f>
        <v>0</v>
      </c>
      <c r="BJ85" s="532"/>
      <c r="BK85" s="532"/>
      <c r="BL85" s="532"/>
      <c r="BM85" s="532"/>
      <c r="BN85" s="532"/>
      <c r="BO85" s="532"/>
      <c r="BP85" s="532"/>
      <c r="BQ85" s="533"/>
      <c r="BV85" s="155"/>
      <c r="BW85" s="155"/>
      <c r="BX85" s="153"/>
      <c r="BY85" s="154"/>
      <c r="BZ85" s="154"/>
      <c r="CA85" s="154"/>
    </row>
    <row r="86" spans="1:79" s="140" customFormat="1" ht="13.5" customHeight="1" thickBot="1" x14ac:dyDescent="0.25">
      <c r="A86" s="550" t="s">
        <v>112</v>
      </c>
      <c r="B86" s="550"/>
      <c r="C86" s="550"/>
      <c r="D86" s="550"/>
      <c r="E86" s="550"/>
      <c r="F86" s="550"/>
      <c r="G86" s="550"/>
      <c r="H86" s="550"/>
      <c r="I86" s="550"/>
      <c r="J86" s="550"/>
      <c r="K86" s="550"/>
      <c r="L86" s="550"/>
      <c r="M86" s="550"/>
      <c r="N86" s="550"/>
      <c r="O86" s="550"/>
      <c r="P86" s="550"/>
      <c r="Q86" s="550"/>
      <c r="R86" s="550"/>
      <c r="S86" s="550"/>
      <c r="T86" s="550"/>
      <c r="U86" s="550"/>
      <c r="V86" s="550"/>
      <c r="W86" s="550"/>
      <c r="X86" s="550"/>
      <c r="Y86" s="550"/>
      <c r="Z86" s="550"/>
      <c r="AA86" s="550"/>
      <c r="AB86" s="550"/>
      <c r="AC86" s="550"/>
      <c r="AD86" s="550"/>
      <c r="AE86" s="550"/>
      <c r="AF86" s="550"/>
      <c r="AG86" s="550"/>
      <c r="AH86" s="550"/>
      <c r="AI86" s="550"/>
      <c r="AJ86" s="550"/>
      <c r="AK86" s="550"/>
      <c r="AL86" s="550"/>
      <c r="AM86" s="550"/>
      <c r="AN86" s="550"/>
      <c r="AO86" s="550"/>
      <c r="AP86" s="550"/>
      <c r="AQ86" s="550"/>
      <c r="AR86" s="550"/>
      <c r="AS86" s="550"/>
      <c r="AT86" s="550"/>
      <c r="AU86" s="468">
        <v>1405</v>
      </c>
      <c r="AV86" s="468"/>
      <c r="AW86" s="468"/>
      <c r="AX86" s="468"/>
      <c r="AY86" s="295"/>
      <c r="AZ86" s="571">
        <f>[1]Ф1Заполн!AY86</f>
        <v>0</v>
      </c>
      <c r="BA86" s="571"/>
      <c r="BB86" s="571"/>
      <c r="BC86" s="571"/>
      <c r="BD86" s="571"/>
      <c r="BE86" s="571"/>
      <c r="BF86" s="571"/>
      <c r="BG86" s="571"/>
      <c r="BH86" s="571"/>
      <c r="BI86" s="494">
        <f>[1]Ф1Заполн!BH86</f>
        <v>0</v>
      </c>
      <c r="BJ86" s="494"/>
      <c r="BK86" s="494"/>
      <c r="BL86" s="494"/>
      <c r="BM86" s="494"/>
      <c r="BN86" s="494"/>
      <c r="BO86" s="494"/>
      <c r="BP86" s="494"/>
      <c r="BQ86" s="494"/>
      <c r="BV86" s="155"/>
      <c r="BW86" s="155"/>
      <c r="BX86" s="153"/>
      <c r="BY86" s="154"/>
      <c r="BZ86" s="154"/>
      <c r="CA86" s="154"/>
    </row>
    <row r="87" spans="1:79" s="140" customFormat="1" ht="13.5" customHeight="1" thickBot="1" x14ac:dyDescent="0.25">
      <c r="A87" s="551" t="s">
        <v>113</v>
      </c>
      <c r="B87" s="551"/>
      <c r="C87" s="551"/>
      <c r="D87" s="551"/>
      <c r="E87" s="551"/>
      <c r="F87" s="551"/>
      <c r="G87" s="551"/>
      <c r="H87" s="551"/>
      <c r="I87" s="551"/>
      <c r="J87" s="551"/>
      <c r="K87" s="551"/>
      <c r="L87" s="551"/>
      <c r="M87" s="551"/>
      <c r="N87" s="551"/>
      <c r="O87" s="551"/>
      <c r="P87" s="551"/>
      <c r="Q87" s="551"/>
      <c r="R87" s="551"/>
      <c r="S87" s="551"/>
      <c r="T87" s="551"/>
      <c r="U87" s="551"/>
      <c r="V87" s="551"/>
      <c r="W87" s="551"/>
      <c r="X87" s="551"/>
      <c r="Y87" s="551"/>
      <c r="Z87" s="551"/>
      <c r="AA87" s="551"/>
      <c r="AB87" s="551"/>
      <c r="AC87" s="551"/>
      <c r="AD87" s="551"/>
      <c r="AE87" s="551"/>
      <c r="AF87" s="551"/>
      <c r="AG87" s="551"/>
      <c r="AH87" s="551"/>
      <c r="AI87" s="551"/>
      <c r="AJ87" s="551"/>
      <c r="AK87" s="551"/>
      <c r="AL87" s="551"/>
      <c r="AM87" s="551"/>
      <c r="AN87" s="551"/>
      <c r="AO87" s="551"/>
      <c r="AP87" s="551"/>
      <c r="AQ87" s="551"/>
      <c r="AR87" s="551"/>
      <c r="AS87" s="551"/>
      <c r="AT87" s="551"/>
      <c r="AU87" s="468">
        <v>1410</v>
      </c>
      <c r="AV87" s="468"/>
      <c r="AW87" s="468"/>
      <c r="AX87" s="468"/>
      <c r="AY87" s="295"/>
      <c r="AZ87" s="572">
        <f>[1]Ф1Заполн!AY87</f>
        <v>0</v>
      </c>
      <c r="BA87" s="572"/>
      <c r="BB87" s="572"/>
      <c r="BC87" s="572"/>
      <c r="BD87" s="572"/>
      <c r="BE87" s="572"/>
      <c r="BF87" s="572"/>
      <c r="BG87" s="572"/>
      <c r="BH87" s="572"/>
      <c r="BI87" s="494">
        <f>[1]Ф1Заполн!BH87</f>
        <v>0</v>
      </c>
      <c r="BJ87" s="494"/>
      <c r="BK87" s="494"/>
      <c r="BL87" s="494"/>
      <c r="BM87" s="494"/>
      <c r="BN87" s="494"/>
      <c r="BO87" s="494"/>
      <c r="BP87" s="494"/>
      <c r="BQ87" s="494"/>
      <c r="BV87" s="155"/>
      <c r="BW87" s="155" t="s">
        <v>371</v>
      </c>
      <c r="BX87" s="137" t="str">
        <f>IF(AZ87&gt;=(AZ88+AZ89),"OK","НЕТ")</f>
        <v>OK</v>
      </c>
      <c r="BY87" s="137" t="str">
        <f>IF(BI87&gt;=(BI88+BI89),"OK","НЕТ")</f>
        <v>OK</v>
      </c>
      <c r="BZ87" s="154"/>
      <c r="CA87" s="154"/>
    </row>
    <row r="88" spans="1:79" s="140" customFormat="1" ht="13.5" customHeight="1" x14ac:dyDescent="0.2">
      <c r="A88" s="510" t="s">
        <v>114</v>
      </c>
      <c r="B88" s="511"/>
      <c r="C88" s="511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  <c r="Q88" s="511"/>
      <c r="R88" s="511"/>
      <c r="S88" s="511"/>
      <c r="T88" s="511"/>
      <c r="U88" s="511"/>
      <c r="V88" s="511"/>
      <c r="W88" s="511"/>
      <c r="X88" s="511"/>
      <c r="Y88" s="511"/>
      <c r="Z88" s="511"/>
      <c r="AA88" s="511"/>
      <c r="AB88" s="511"/>
      <c r="AC88" s="511"/>
      <c r="AD88" s="511"/>
      <c r="AE88" s="511"/>
      <c r="AF88" s="511"/>
      <c r="AG88" s="511"/>
      <c r="AH88" s="511"/>
      <c r="AI88" s="511"/>
      <c r="AJ88" s="511"/>
      <c r="AK88" s="511"/>
      <c r="AL88" s="511"/>
      <c r="AM88" s="511"/>
      <c r="AN88" s="511"/>
      <c r="AO88" s="511"/>
      <c r="AP88" s="511"/>
      <c r="AQ88" s="511"/>
      <c r="AR88" s="511"/>
      <c r="AS88" s="511"/>
      <c r="AT88" s="512"/>
      <c r="AU88" s="584" t="s">
        <v>115</v>
      </c>
      <c r="AV88" s="585"/>
      <c r="AW88" s="585"/>
      <c r="AX88" s="586"/>
      <c r="AY88" s="291"/>
      <c r="AZ88" s="576">
        <f>[1]Ф1Заполн!AY88</f>
        <v>0</v>
      </c>
      <c r="BA88" s="577"/>
      <c r="BB88" s="577"/>
      <c r="BC88" s="577"/>
      <c r="BD88" s="577"/>
      <c r="BE88" s="577"/>
      <c r="BF88" s="577"/>
      <c r="BG88" s="577"/>
      <c r="BH88" s="578"/>
      <c r="BI88" s="519">
        <f>[1]Ф1Заполн!BH88</f>
        <v>0</v>
      </c>
      <c r="BJ88" s="520"/>
      <c r="BK88" s="520"/>
      <c r="BL88" s="520"/>
      <c r="BM88" s="520"/>
      <c r="BN88" s="520"/>
      <c r="BO88" s="520"/>
      <c r="BP88" s="520"/>
      <c r="BQ88" s="521"/>
      <c r="BV88" s="155"/>
      <c r="BW88" s="155"/>
      <c r="BX88" s="153"/>
      <c r="BY88" s="154"/>
      <c r="BZ88" s="154"/>
      <c r="CA88" s="154"/>
    </row>
    <row r="89" spans="1:79" s="140" customFormat="1" ht="13.5" customHeight="1" x14ac:dyDescent="0.2">
      <c r="A89" s="510" t="s">
        <v>116</v>
      </c>
      <c r="B89" s="511"/>
      <c r="C89" s="511"/>
      <c r="D89" s="511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1"/>
      <c r="AL89" s="511"/>
      <c r="AM89" s="511"/>
      <c r="AN89" s="511"/>
      <c r="AO89" s="511"/>
      <c r="AP89" s="511"/>
      <c r="AQ89" s="511"/>
      <c r="AR89" s="511"/>
      <c r="AS89" s="511"/>
      <c r="AT89" s="512"/>
      <c r="AU89" s="584" t="s">
        <v>117</v>
      </c>
      <c r="AV89" s="585"/>
      <c r="AW89" s="585"/>
      <c r="AX89" s="586"/>
      <c r="AY89" s="291"/>
      <c r="AZ89" s="576">
        <f>[1]Ф1Заполн!AY89</f>
        <v>0</v>
      </c>
      <c r="BA89" s="577"/>
      <c r="BB89" s="577"/>
      <c r="BC89" s="577"/>
      <c r="BD89" s="577"/>
      <c r="BE89" s="577"/>
      <c r="BF89" s="577"/>
      <c r="BG89" s="577"/>
      <c r="BH89" s="578"/>
      <c r="BI89" s="519">
        <f>[1]Ф1Заполн!BH89</f>
        <v>0</v>
      </c>
      <c r="BJ89" s="520"/>
      <c r="BK89" s="520"/>
      <c r="BL89" s="520"/>
      <c r="BM89" s="520"/>
      <c r="BN89" s="520"/>
      <c r="BO89" s="520"/>
      <c r="BP89" s="520"/>
      <c r="BQ89" s="521"/>
      <c r="BV89" s="155"/>
      <c r="BW89" s="155"/>
      <c r="BX89" s="153"/>
      <c r="BY89" s="154"/>
      <c r="BZ89" s="154"/>
      <c r="CA89" s="154"/>
    </row>
    <row r="90" spans="1:79" s="140" customFormat="1" ht="13.5" customHeight="1" x14ac:dyDescent="0.2">
      <c r="A90" s="551" t="s">
        <v>118</v>
      </c>
      <c r="B90" s="551"/>
      <c r="C90" s="551"/>
      <c r="D90" s="551"/>
      <c r="E90" s="551"/>
      <c r="F90" s="551"/>
      <c r="G90" s="551"/>
      <c r="H90" s="551"/>
      <c r="I90" s="551"/>
      <c r="J90" s="551"/>
      <c r="K90" s="551"/>
      <c r="L90" s="551"/>
      <c r="M90" s="551"/>
      <c r="N90" s="551"/>
      <c r="O90" s="551"/>
      <c r="P90" s="551"/>
      <c r="Q90" s="551"/>
      <c r="R90" s="551"/>
      <c r="S90" s="551"/>
      <c r="T90" s="551"/>
      <c r="U90" s="551"/>
      <c r="V90" s="551"/>
      <c r="W90" s="551"/>
      <c r="X90" s="551"/>
      <c r="Y90" s="551"/>
      <c r="Z90" s="551"/>
      <c r="AA90" s="551"/>
      <c r="AB90" s="551"/>
      <c r="AC90" s="551"/>
      <c r="AD90" s="551"/>
      <c r="AE90" s="551"/>
      <c r="AF90" s="551"/>
      <c r="AG90" s="551"/>
      <c r="AH90" s="551"/>
      <c r="AI90" s="551"/>
      <c r="AJ90" s="551"/>
      <c r="AK90" s="551"/>
      <c r="AL90" s="551"/>
      <c r="AM90" s="551"/>
      <c r="AN90" s="551"/>
      <c r="AO90" s="551"/>
      <c r="AP90" s="551"/>
      <c r="AQ90" s="551"/>
      <c r="AR90" s="551"/>
      <c r="AS90" s="551"/>
      <c r="AT90" s="551"/>
      <c r="AU90" s="468">
        <v>1415</v>
      </c>
      <c r="AV90" s="468"/>
      <c r="AW90" s="468"/>
      <c r="AX90" s="468"/>
      <c r="AY90" s="442" t="s">
        <v>497</v>
      </c>
      <c r="AZ90" s="572">
        <f>[1]Ф1Заполн!AY90</f>
        <v>36</v>
      </c>
      <c r="BA90" s="572"/>
      <c r="BB90" s="572"/>
      <c r="BC90" s="572"/>
      <c r="BD90" s="572"/>
      <c r="BE90" s="572"/>
      <c r="BF90" s="572"/>
      <c r="BG90" s="572"/>
      <c r="BH90" s="572"/>
      <c r="BI90" s="494">
        <f>[1]Ф1Заполн!BH90</f>
        <v>36</v>
      </c>
      <c r="BJ90" s="494"/>
      <c r="BK90" s="494"/>
      <c r="BL90" s="494"/>
      <c r="BM90" s="494"/>
      <c r="BN90" s="494"/>
      <c r="BO90" s="494"/>
      <c r="BP90" s="494"/>
      <c r="BQ90" s="494"/>
      <c r="BV90" s="155"/>
      <c r="BW90" s="155"/>
      <c r="BX90" s="153"/>
      <c r="BY90" s="154"/>
      <c r="BZ90" s="154"/>
      <c r="CA90" s="154"/>
    </row>
    <row r="91" spans="1:79" s="140" customFormat="1" ht="13.5" customHeight="1" thickBot="1" x14ac:dyDescent="0.25">
      <c r="A91" s="551" t="s">
        <v>119</v>
      </c>
      <c r="B91" s="551"/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551"/>
      <c r="AG91" s="551"/>
      <c r="AH91" s="551"/>
      <c r="AI91" s="551"/>
      <c r="AJ91" s="551"/>
      <c r="AK91" s="551"/>
      <c r="AL91" s="551"/>
      <c r="AM91" s="551"/>
      <c r="AN91" s="551"/>
      <c r="AO91" s="551"/>
      <c r="AP91" s="551"/>
      <c r="AQ91" s="551"/>
      <c r="AR91" s="551"/>
      <c r="AS91" s="551"/>
      <c r="AT91" s="551"/>
      <c r="AU91" s="468">
        <v>1420</v>
      </c>
      <c r="AV91" s="468"/>
      <c r="AW91" s="468"/>
      <c r="AX91" s="468"/>
      <c r="AY91" s="448" t="s">
        <v>493</v>
      </c>
      <c r="AZ91" s="393">
        <f>[1]Ф1Заполн!AY91</f>
        <v>0</v>
      </c>
      <c r="BA91" s="583">
        <f>[1]Ф1Заполн!AZ91</f>
        <v>-3932</v>
      </c>
      <c r="BB91" s="583"/>
      <c r="BC91" s="583"/>
      <c r="BD91" s="583"/>
      <c r="BE91" s="583"/>
      <c r="BF91" s="583"/>
      <c r="BG91" s="583"/>
      <c r="BH91" s="394">
        <f>[1]Ф1Заполн!BG91</f>
        <v>0</v>
      </c>
      <c r="BI91" s="395">
        <f>[1]Ф1Заполн!BH91</f>
        <v>0</v>
      </c>
      <c r="BJ91" s="517">
        <f>[1]Ф1Заполн!BI91</f>
        <v>-3748</v>
      </c>
      <c r="BK91" s="517"/>
      <c r="BL91" s="517"/>
      <c r="BM91" s="517"/>
      <c r="BN91" s="517"/>
      <c r="BO91" s="517"/>
      <c r="BP91" s="517"/>
      <c r="BQ91" s="396">
        <f>[1]Ф1Заполн!BP91</f>
        <v>0</v>
      </c>
      <c r="BV91" s="155"/>
      <c r="BW91" s="155"/>
      <c r="BX91" s="153"/>
      <c r="BY91" s="154"/>
      <c r="BZ91" s="154"/>
      <c r="CA91" s="154"/>
    </row>
    <row r="92" spans="1:79" s="140" customFormat="1" ht="13.5" customHeight="1" thickBot="1" x14ac:dyDescent="0.25">
      <c r="A92" s="551" t="s">
        <v>120</v>
      </c>
      <c r="B92" s="551"/>
      <c r="C92" s="551"/>
      <c r="D92" s="551"/>
      <c r="E92" s="551"/>
      <c r="F92" s="551"/>
      <c r="G92" s="551"/>
      <c r="H92" s="551"/>
      <c r="I92" s="551"/>
      <c r="J92" s="551"/>
      <c r="K92" s="551"/>
      <c r="L92" s="551"/>
      <c r="M92" s="551"/>
      <c r="N92" s="551"/>
      <c r="O92" s="551"/>
      <c r="P92" s="551"/>
      <c r="Q92" s="551"/>
      <c r="R92" s="551"/>
      <c r="S92" s="551"/>
      <c r="T92" s="551"/>
      <c r="U92" s="551"/>
      <c r="V92" s="551"/>
      <c r="W92" s="551"/>
      <c r="X92" s="551"/>
      <c r="Y92" s="551"/>
      <c r="Z92" s="551"/>
      <c r="AA92" s="551"/>
      <c r="AB92" s="551"/>
      <c r="AC92" s="551"/>
      <c r="AD92" s="551"/>
      <c r="AE92" s="551"/>
      <c r="AF92" s="551"/>
      <c r="AG92" s="551"/>
      <c r="AH92" s="551"/>
      <c r="AI92" s="551"/>
      <c r="AJ92" s="551"/>
      <c r="AK92" s="551"/>
      <c r="AL92" s="551"/>
      <c r="AM92" s="551"/>
      <c r="AN92" s="551"/>
      <c r="AO92" s="551"/>
      <c r="AP92" s="551"/>
      <c r="AQ92" s="551"/>
      <c r="AR92" s="551"/>
      <c r="AS92" s="551"/>
      <c r="AT92" s="551"/>
      <c r="AU92" s="468">
        <v>1425</v>
      </c>
      <c r="AV92" s="468"/>
      <c r="AW92" s="468"/>
      <c r="AX92" s="468"/>
      <c r="AY92" s="290"/>
      <c r="AZ92" s="593" t="str">
        <f>[1]Ф1Заполн!AY92</f>
        <v>(</v>
      </c>
      <c r="BA92" s="591"/>
      <c r="BB92" s="583">
        <f>[1]Ф1Заполн!BA92</f>
        <v>0</v>
      </c>
      <c r="BC92" s="583"/>
      <c r="BD92" s="583"/>
      <c r="BE92" s="583"/>
      <c r="BF92" s="583"/>
      <c r="BG92" s="591" t="str">
        <f>[1]Ф1Заполн!BF92</f>
        <v>)</v>
      </c>
      <c r="BH92" s="592"/>
      <c r="BI92" s="593" t="str">
        <f>[1]Ф1Заполн!BH92</f>
        <v>(</v>
      </c>
      <c r="BJ92" s="591"/>
      <c r="BK92" s="583">
        <f>[1]Ф1Заполн!BJ92</f>
        <v>0</v>
      </c>
      <c r="BL92" s="583"/>
      <c r="BM92" s="583"/>
      <c r="BN92" s="583"/>
      <c r="BO92" s="583"/>
      <c r="BP92" s="591" t="str">
        <f>[1]Ф1Заполн!BO92</f>
        <v>)</v>
      </c>
      <c r="BQ92" s="592"/>
      <c r="BV92" s="155"/>
      <c r="BW92" s="155" t="s">
        <v>372</v>
      </c>
      <c r="BX92" s="137" t="str">
        <f>IF(BB92&lt;=AZ84,"OK","НЕТ")</f>
        <v>OK</v>
      </c>
      <c r="BY92" s="137" t="str">
        <f>IF(BK92&lt;=BI84,"OK","НЕТ")</f>
        <v>OK</v>
      </c>
      <c r="BZ92" s="154"/>
      <c r="CA92" s="154"/>
    </row>
    <row r="93" spans="1:79" s="140" customFormat="1" ht="13.5" customHeight="1" thickBot="1" x14ac:dyDescent="0.25">
      <c r="A93" s="551" t="s">
        <v>123</v>
      </c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51"/>
      <c r="AC93" s="551"/>
      <c r="AD93" s="551"/>
      <c r="AE93" s="551"/>
      <c r="AF93" s="551"/>
      <c r="AG93" s="551"/>
      <c r="AH93" s="551"/>
      <c r="AI93" s="551"/>
      <c r="AJ93" s="551"/>
      <c r="AK93" s="551"/>
      <c r="AL93" s="551"/>
      <c r="AM93" s="551"/>
      <c r="AN93" s="551"/>
      <c r="AO93" s="551"/>
      <c r="AP93" s="551"/>
      <c r="AQ93" s="551"/>
      <c r="AR93" s="551"/>
      <c r="AS93" s="551"/>
      <c r="AT93" s="551"/>
      <c r="AU93" s="468">
        <v>1430</v>
      </c>
      <c r="AV93" s="468"/>
      <c r="AW93" s="468"/>
      <c r="AX93" s="468"/>
      <c r="AY93" s="290"/>
      <c r="AZ93" s="593" t="str">
        <f>[1]Ф1Заполн!AY93</f>
        <v>(</v>
      </c>
      <c r="BA93" s="591"/>
      <c r="BB93" s="583">
        <f>[1]Ф1Заполн!BA93</f>
        <v>0</v>
      </c>
      <c r="BC93" s="583"/>
      <c r="BD93" s="583"/>
      <c r="BE93" s="583"/>
      <c r="BF93" s="583"/>
      <c r="BG93" s="591" t="str">
        <f>[1]Ф1Заполн!BF93</f>
        <v>)</v>
      </c>
      <c r="BH93" s="592"/>
      <c r="BI93" s="593" t="str">
        <f>[1]Ф1Заполн!BH93</f>
        <v>(</v>
      </c>
      <c r="BJ93" s="591"/>
      <c r="BK93" s="583">
        <f>[1]Ф1Заполн!BJ93</f>
        <v>0</v>
      </c>
      <c r="BL93" s="583"/>
      <c r="BM93" s="583"/>
      <c r="BN93" s="583"/>
      <c r="BO93" s="583"/>
      <c r="BP93" s="591" t="str">
        <f>[1]Ф1Заполн!BO93</f>
        <v>)</v>
      </c>
      <c r="BQ93" s="592"/>
      <c r="BV93" s="155"/>
      <c r="BW93" s="155" t="s">
        <v>373</v>
      </c>
      <c r="BX93" s="137" t="str">
        <f>IF(BB93&lt;=AZ84,"OK","НЕТ")</f>
        <v>OK</v>
      </c>
      <c r="BY93" s="137" t="str">
        <f>IF(BK93&lt;=BI84,"OK","НЕТ")</f>
        <v>OK</v>
      </c>
      <c r="BZ93" s="154"/>
      <c r="CA93" s="154"/>
    </row>
    <row r="94" spans="1:79" s="140" customFormat="1" ht="13.5" customHeight="1" x14ac:dyDescent="0.2">
      <c r="A94" s="510" t="s">
        <v>124</v>
      </c>
      <c r="B94" s="511"/>
      <c r="C94" s="511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1"/>
      <c r="AC94" s="511"/>
      <c r="AD94" s="511"/>
      <c r="AE94" s="511"/>
      <c r="AF94" s="511"/>
      <c r="AG94" s="511"/>
      <c r="AH94" s="511"/>
      <c r="AI94" s="511"/>
      <c r="AJ94" s="511"/>
      <c r="AK94" s="511"/>
      <c r="AL94" s="511"/>
      <c r="AM94" s="511"/>
      <c r="AN94" s="511"/>
      <c r="AO94" s="511"/>
      <c r="AP94" s="511"/>
      <c r="AQ94" s="511"/>
      <c r="AR94" s="511"/>
      <c r="AS94" s="511"/>
      <c r="AT94" s="512"/>
      <c r="AU94" s="584" t="s">
        <v>125</v>
      </c>
      <c r="AV94" s="585"/>
      <c r="AW94" s="585"/>
      <c r="AX94" s="586"/>
      <c r="AY94" s="291"/>
      <c r="AZ94" s="587">
        <f>[1]Ф1Заполн!AY94</f>
        <v>0</v>
      </c>
      <c r="BA94" s="583"/>
      <c r="BB94" s="583"/>
      <c r="BC94" s="583"/>
      <c r="BD94" s="583"/>
      <c r="BE94" s="583"/>
      <c r="BF94" s="583"/>
      <c r="BG94" s="583"/>
      <c r="BH94" s="588"/>
      <c r="BI94" s="587">
        <f>[1]Ф1Заполн!BH94</f>
        <v>0</v>
      </c>
      <c r="BJ94" s="583"/>
      <c r="BK94" s="583"/>
      <c r="BL94" s="583"/>
      <c r="BM94" s="583"/>
      <c r="BN94" s="583"/>
      <c r="BO94" s="583"/>
      <c r="BP94" s="583"/>
      <c r="BQ94" s="588"/>
      <c r="BV94" s="155"/>
      <c r="BW94" s="155"/>
      <c r="BX94" s="153"/>
      <c r="BY94" s="154"/>
      <c r="BZ94" s="154"/>
      <c r="CA94" s="154"/>
    </row>
    <row r="95" spans="1:79" s="140" customFormat="1" ht="13.5" customHeight="1" x14ac:dyDescent="0.2">
      <c r="A95" s="534" t="s">
        <v>59</v>
      </c>
      <c r="B95" s="534"/>
      <c r="C95" s="534"/>
      <c r="D95" s="534"/>
      <c r="E95" s="534"/>
      <c r="F95" s="534"/>
      <c r="G95" s="534"/>
      <c r="H95" s="534"/>
      <c r="I95" s="534"/>
      <c r="J95" s="534"/>
      <c r="K95" s="534"/>
      <c r="L95" s="534"/>
      <c r="M95" s="534"/>
      <c r="N95" s="534"/>
      <c r="O95" s="534"/>
      <c r="P95" s="534"/>
      <c r="Q95" s="534"/>
      <c r="R95" s="534"/>
      <c r="S95" s="534"/>
      <c r="T95" s="534"/>
      <c r="U95" s="534"/>
      <c r="V95" s="534"/>
      <c r="W95" s="534"/>
      <c r="X95" s="534"/>
      <c r="Y95" s="534"/>
      <c r="Z95" s="534"/>
      <c r="AA95" s="534"/>
      <c r="AB95" s="534"/>
      <c r="AC95" s="534"/>
      <c r="AD95" s="534"/>
      <c r="AE95" s="534"/>
      <c r="AF95" s="534"/>
      <c r="AG95" s="534"/>
      <c r="AH95" s="534"/>
      <c r="AI95" s="534"/>
      <c r="AJ95" s="534"/>
      <c r="AK95" s="534"/>
      <c r="AL95" s="534"/>
      <c r="AM95" s="534"/>
      <c r="AN95" s="534"/>
      <c r="AO95" s="534"/>
      <c r="AP95" s="534"/>
      <c r="AQ95" s="534"/>
      <c r="AR95" s="534"/>
      <c r="AS95" s="534"/>
      <c r="AT95" s="534"/>
      <c r="AU95" s="480">
        <v>1495</v>
      </c>
      <c r="AV95" s="480"/>
      <c r="AW95" s="480"/>
      <c r="AX95" s="480"/>
      <c r="AY95" s="282"/>
      <c r="AZ95" s="589">
        <f>AZ84+AZ86+AZ87+AZ90+AZ94+BA91-BB92-BB93</f>
        <v>6204</v>
      </c>
      <c r="BA95" s="589"/>
      <c r="BB95" s="589"/>
      <c r="BC95" s="589"/>
      <c r="BD95" s="589"/>
      <c r="BE95" s="589"/>
      <c r="BF95" s="589"/>
      <c r="BG95" s="589"/>
      <c r="BH95" s="589"/>
      <c r="BI95" s="590">
        <f>BI84+BI86+BI87+BI90+BI94+BJ91-BK92-BK93</f>
        <v>14888</v>
      </c>
      <c r="BJ95" s="508"/>
      <c r="BK95" s="508"/>
      <c r="BL95" s="508"/>
      <c r="BM95" s="508"/>
      <c r="BN95" s="508"/>
      <c r="BO95" s="508"/>
      <c r="BP95" s="508"/>
      <c r="BQ95" s="508"/>
      <c r="BV95" s="155"/>
      <c r="BW95" s="155" t="s">
        <v>374</v>
      </c>
      <c r="BX95" s="153"/>
      <c r="BY95" s="154"/>
      <c r="BZ95" s="154"/>
      <c r="CA95" s="154"/>
    </row>
    <row r="96" spans="1:79" s="140" customFormat="1" ht="13.5" customHeight="1" x14ac:dyDescent="0.2">
      <c r="A96" s="597" t="s">
        <v>126</v>
      </c>
      <c r="B96" s="597"/>
      <c r="C96" s="597"/>
      <c r="D96" s="597"/>
      <c r="E96" s="597"/>
      <c r="F96" s="597"/>
      <c r="G96" s="597"/>
      <c r="H96" s="597"/>
      <c r="I96" s="597"/>
      <c r="J96" s="597"/>
      <c r="K96" s="597"/>
      <c r="L96" s="597"/>
      <c r="M96" s="597"/>
      <c r="N96" s="597"/>
      <c r="O96" s="597"/>
      <c r="P96" s="597"/>
      <c r="Q96" s="597"/>
      <c r="R96" s="597"/>
      <c r="S96" s="597"/>
      <c r="T96" s="597"/>
      <c r="U96" s="597"/>
      <c r="V96" s="597"/>
      <c r="W96" s="597"/>
      <c r="X96" s="597"/>
      <c r="Y96" s="597"/>
      <c r="Z96" s="597"/>
      <c r="AA96" s="597"/>
      <c r="AB96" s="597"/>
      <c r="AC96" s="597"/>
      <c r="AD96" s="597"/>
      <c r="AE96" s="597"/>
      <c r="AF96" s="597"/>
      <c r="AG96" s="597"/>
      <c r="AH96" s="597"/>
      <c r="AI96" s="597"/>
      <c r="AJ96" s="597"/>
      <c r="AK96" s="597"/>
      <c r="AL96" s="597"/>
      <c r="AM96" s="597"/>
      <c r="AN96" s="597"/>
      <c r="AO96" s="597"/>
      <c r="AP96" s="597"/>
      <c r="AQ96" s="597"/>
      <c r="AR96" s="597"/>
      <c r="AS96" s="597"/>
      <c r="AT96" s="597"/>
      <c r="AU96" s="613"/>
      <c r="AV96" s="613"/>
      <c r="AW96" s="613"/>
      <c r="AX96" s="613"/>
      <c r="AY96" s="613"/>
      <c r="AZ96" s="613"/>
      <c r="BA96" s="613"/>
      <c r="BB96" s="613"/>
      <c r="BC96" s="613"/>
      <c r="BD96" s="613"/>
      <c r="BE96" s="613"/>
      <c r="BF96" s="613"/>
      <c r="BG96" s="613"/>
      <c r="BH96" s="613"/>
      <c r="BI96" s="613"/>
      <c r="BJ96" s="613"/>
      <c r="BK96" s="613"/>
      <c r="BL96" s="613"/>
      <c r="BM96" s="613"/>
      <c r="BN96" s="613"/>
      <c r="BO96" s="613"/>
      <c r="BP96" s="613"/>
      <c r="BQ96" s="613"/>
      <c r="BV96" s="155"/>
      <c r="BW96" s="155"/>
      <c r="BX96" s="153"/>
      <c r="BY96" s="154"/>
      <c r="BZ96" s="154"/>
      <c r="CA96" s="154"/>
    </row>
    <row r="97" spans="1:79" s="140" customFormat="1" ht="13.5" customHeight="1" x14ac:dyDescent="0.25">
      <c r="A97" s="598" t="s">
        <v>127</v>
      </c>
      <c r="B97" s="599"/>
      <c r="C97" s="599"/>
      <c r="D97" s="599"/>
      <c r="E97" s="599"/>
      <c r="F97" s="599"/>
      <c r="G97" s="599"/>
      <c r="H97" s="599"/>
      <c r="I97" s="599"/>
      <c r="J97" s="599"/>
      <c r="K97" s="599"/>
      <c r="L97" s="599"/>
      <c r="M97" s="599"/>
      <c r="N97" s="599"/>
      <c r="O97" s="599"/>
      <c r="P97" s="599"/>
      <c r="Q97" s="599"/>
      <c r="R97" s="599"/>
      <c r="S97" s="599"/>
      <c r="T97" s="599"/>
      <c r="U97" s="599"/>
      <c r="V97" s="599"/>
      <c r="W97" s="599"/>
      <c r="X97" s="599"/>
      <c r="Y97" s="599"/>
      <c r="Z97" s="599"/>
      <c r="AA97" s="599"/>
      <c r="AB97" s="599"/>
      <c r="AC97" s="599"/>
      <c r="AD97" s="599"/>
      <c r="AE97" s="599"/>
      <c r="AF97" s="599"/>
      <c r="AG97" s="599"/>
      <c r="AH97" s="599"/>
      <c r="AI97" s="599"/>
      <c r="AJ97" s="599"/>
      <c r="AK97" s="599"/>
      <c r="AL97" s="599"/>
      <c r="AM97" s="599"/>
      <c r="AN97" s="599"/>
      <c r="AO97" s="599"/>
      <c r="AP97" s="599"/>
      <c r="AQ97" s="599"/>
      <c r="AR97" s="599"/>
      <c r="AS97" s="599"/>
      <c r="AT97" s="600"/>
      <c r="AU97" s="607">
        <v>1500</v>
      </c>
      <c r="AV97" s="608"/>
      <c r="AW97" s="608"/>
      <c r="AX97" s="609"/>
      <c r="AY97" s="289"/>
      <c r="AZ97" s="610">
        <f>[1]Ф1Заполн!AY97</f>
        <v>0</v>
      </c>
      <c r="BA97" s="611"/>
      <c r="BB97" s="611"/>
      <c r="BC97" s="611"/>
      <c r="BD97" s="611"/>
      <c r="BE97" s="611"/>
      <c r="BF97" s="611"/>
      <c r="BG97" s="611"/>
      <c r="BH97" s="612"/>
      <c r="BI97" s="610">
        <f>[1]Ф1Заполн!BH97</f>
        <v>0</v>
      </c>
      <c r="BJ97" s="611"/>
      <c r="BK97" s="611"/>
      <c r="BL97" s="611"/>
      <c r="BM97" s="611"/>
      <c r="BN97" s="611"/>
      <c r="BO97" s="611"/>
      <c r="BP97" s="611"/>
      <c r="BQ97" s="612"/>
      <c r="BV97" s="155"/>
      <c r="BW97" s="155"/>
      <c r="BX97" s="162"/>
      <c r="BY97" s="163"/>
      <c r="BZ97" s="163"/>
      <c r="CA97" s="163"/>
    </row>
    <row r="98" spans="1:79" s="140" customFormat="1" ht="13.5" customHeight="1" x14ac:dyDescent="0.25">
      <c r="A98" s="601" t="s">
        <v>128</v>
      </c>
      <c r="B98" s="602"/>
      <c r="C98" s="602"/>
      <c r="D98" s="602"/>
      <c r="E98" s="602"/>
      <c r="F98" s="602"/>
      <c r="G98" s="602"/>
      <c r="H98" s="602"/>
      <c r="I98" s="602"/>
      <c r="J98" s="602"/>
      <c r="K98" s="602"/>
      <c r="L98" s="602"/>
      <c r="M98" s="602"/>
      <c r="N98" s="602"/>
      <c r="O98" s="602"/>
      <c r="P98" s="602"/>
      <c r="Q98" s="602"/>
      <c r="R98" s="602"/>
      <c r="S98" s="602"/>
      <c r="T98" s="602"/>
      <c r="U98" s="602"/>
      <c r="V98" s="602"/>
      <c r="W98" s="602"/>
      <c r="X98" s="602"/>
      <c r="Y98" s="602"/>
      <c r="Z98" s="602"/>
      <c r="AA98" s="602"/>
      <c r="AB98" s="602"/>
      <c r="AC98" s="602"/>
      <c r="AD98" s="602"/>
      <c r="AE98" s="602"/>
      <c r="AF98" s="602"/>
      <c r="AG98" s="602"/>
      <c r="AH98" s="602"/>
      <c r="AI98" s="602"/>
      <c r="AJ98" s="602"/>
      <c r="AK98" s="602"/>
      <c r="AL98" s="602"/>
      <c r="AM98" s="602"/>
      <c r="AN98" s="602"/>
      <c r="AO98" s="602"/>
      <c r="AP98" s="602"/>
      <c r="AQ98" s="602"/>
      <c r="AR98" s="602"/>
      <c r="AS98" s="602"/>
      <c r="AT98" s="603"/>
      <c r="AU98" s="604" t="s">
        <v>129</v>
      </c>
      <c r="AV98" s="605"/>
      <c r="AW98" s="605"/>
      <c r="AX98" s="606"/>
      <c r="AY98" s="288"/>
      <c r="AZ98" s="531">
        <f>[1]Ф1Заполн!AY98</f>
        <v>0</v>
      </c>
      <c r="BA98" s="532"/>
      <c r="BB98" s="532"/>
      <c r="BC98" s="532"/>
      <c r="BD98" s="532"/>
      <c r="BE98" s="532"/>
      <c r="BF98" s="532"/>
      <c r="BG98" s="532"/>
      <c r="BH98" s="533"/>
      <c r="BI98" s="531">
        <f>[1]Ф1Заполн!BH98</f>
        <v>0</v>
      </c>
      <c r="BJ98" s="532"/>
      <c r="BK98" s="532"/>
      <c r="BL98" s="532"/>
      <c r="BM98" s="532"/>
      <c r="BN98" s="532"/>
      <c r="BO98" s="532"/>
      <c r="BP98" s="532"/>
      <c r="BQ98" s="533"/>
      <c r="BV98" s="155"/>
      <c r="BW98" s="155"/>
      <c r="BX98" s="162"/>
      <c r="BY98" s="163"/>
      <c r="BZ98" s="163"/>
      <c r="CA98" s="163"/>
    </row>
    <row r="99" spans="1:79" s="140" customFormat="1" ht="13.5" customHeight="1" x14ac:dyDescent="0.2">
      <c r="A99" s="594" t="s">
        <v>130</v>
      </c>
      <c r="B99" s="594"/>
      <c r="C99" s="594"/>
      <c r="D99" s="594"/>
      <c r="E99" s="594"/>
      <c r="F99" s="594"/>
      <c r="G99" s="594"/>
      <c r="H99" s="594"/>
      <c r="I99" s="594"/>
      <c r="J99" s="594"/>
      <c r="K99" s="594"/>
      <c r="L99" s="594"/>
      <c r="M99" s="594"/>
      <c r="N99" s="594"/>
      <c r="O99" s="594"/>
      <c r="P99" s="594"/>
      <c r="Q99" s="594"/>
      <c r="R99" s="594"/>
      <c r="S99" s="594"/>
      <c r="T99" s="594"/>
      <c r="U99" s="594"/>
      <c r="V99" s="594"/>
      <c r="W99" s="594"/>
      <c r="X99" s="594"/>
      <c r="Y99" s="594"/>
      <c r="Z99" s="594"/>
      <c r="AA99" s="594"/>
      <c r="AB99" s="594"/>
      <c r="AC99" s="594"/>
      <c r="AD99" s="594"/>
      <c r="AE99" s="594"/>
      <c r="AF99" s="594"/>
      <c r="AG99" s="594"/>
      <c r="AH99" s="594"/>
      <c r="AI99" s="594"/>
      <c r="AJ99" s="594"/>
      <c r="AK99" s="594"/>
      <c r="AL99" s="594"/>
      <c r="AM99" s="594"/>
      <c r="AN99" s="594"/>
      <c r="AO99" s="594"/>
      <c r="AP99" s="594"/>
      <c r="AQ99" s="594"/>
      <c r="AR99" s="594"/>
      <c r="AS99" s="594"/>
      <c r="AT99" s="594"/>
      <c r="AU99" s="595">
        <v>1510</v>
      </c>
      <c r="AV99" s="595"/>
      <c r="AW99" s="595"/>
      <c r="AX99" s="595"/>
      <c r="AY99" s="286"/>
      <c r="AZ99" s="505">
        <f>[1]Ф1Заполн!AY99</f>
        <v>0</v>
      </c>
      <c r="BA99" s="505"/>
      <c r="BB99" s="505"/>
      <c r="BC99" s="505"/>
      <c r="BD99" s="505"/>
      <c r="BE99" s="505"/>
      <c r="BF99" s="505"/>
      <c r="BG99" s="505"/>
      <c r="BH99" s="505"/>
      <c r="BI99" s="494">
        <f>[1]Ф1Заполн!BH99</f>
        <v>0</v>
      </c>
      <c r="BJ99" s="494"/>
      <c r="BK99" s="494"/>
      <c r="BL99" s="494"/>
      <c r="BM99" s="494"/>
      <c r="BN99" s="494"/>
      <c r="BO99" s="494"/>
      <c r="BP99" s="494"/>
      <c r="BQ99" s="494"/>
      <c r="BV99" s="155"/>
      <c r="BW99" s="155"/>
      <c r="BX99" s="162"/>
      <c r="BY99" s="163"/>
      <c r="BZ99" s="163"/>
      <c r="CA99" s="163"/>
    </row>
    <row r="100" spans="1:79" s="140" customFormat="1" ht="13.5" customHeight="1" thickBot="1" x14ac:dyDescent="0.25">
      <c r="A100" s="596" t="s">
        <v>131</v>
      </c>
      <c r="B100" s="596"/>
      <c r="C100" s="596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596"/>
      <c r="AB100" s="596"/>
      <c r="AC100" s="596"/>
      <c r="AD100" s="596"/>
      <c r="AE100" s="596"/>
      <c r="AF100" s="596"/>
      <c r="AG100" s="596"/>
      <c r="AH100" s="596"/>
      <c r="AI100" s="596"/>
      <c r="AJ100" s="596"/>
      <c r="AK100" s="596"/>
      <c r="AL100" s="596"/>
      <c r="AM100" s="596"/>
      <c r="AN100" s="596"/>
      <c r="AO100" s="596"/>
      <c r="AP100" s="596"/>
      <c r="AQ100" s="596"/>
      <c r="AR100" s="596"/>
      <c r="AS100" s="596"/>
      <c r="AT100" s="596"/>
      <c r="AU100" s="595">
        <v>1515</v>
      </c>
      <c r="AV100" s="595"/>
      <c r="AW100" s="595"/>
      <c r="AX100" s="595"/>
      <c r="AY100" s="286">
        <v>13</v>
      </c>
      <c r="AZ100" s="505">
        <f>[1]Ф1Заполн!AY100</f>
        <v>0</v>
      </c>
      <c r="BA100" s="505"/>
      <c r="BB100" s="505"/>
      <c r="BC100" s="505"/>
      <c r="BD100" s="505"/>
      <c r="BE100" s="505"/>
      <c r="BF100" s="505"/>
      <c r="BG100" s="505"/>
      <c r="BH100" s="505"/>
      <c r="BI100" s="494">
        <f>[1]Ф1Заполн!BH100</f>
        <v>10523</v>
      </c>
      <c r="BJ100" s="494"/>
      <c r="BK100" s="494"/>
      <c r="BL100" s="494"/>
      <c r="BM100" s="494"/>
      <c r="BN100" s="494"/>
      <c r="BO100" s="494"/>
      <c r="BP100" s="494"/>
      <c r="BQ100" s="494"/>
      <c r="BV100" s="155"/>
      <c r="BW100" s="155"/>
      <c r="BX100" s="153"/>
      <c r="BY100" s="154"/>
      <c r="BZ100" s="154"/>
      <c r="CA100" s="154"/>
    </row>
    <row r="101" spans="1:79" s="140" customFormat="1" ht="13.5" customHeight="1" thickBot="1" x14ac:dyDescent="0.25">
      <c r="A101" s="596" t="s">
        <v>132</v>
      </c>
      <c r="B101" s="596"/>
      <c r="C101" s="596"/>
      <c r="D101" s="596"/>
      <c r="E101" s="596"/>
      <c r="F101" s="596"/>
      <c r="G101" s="596"/>
      <c r="H101" s="596"/>
      <c r="I101" s="596"/>
      <c r="J101" s="596"/>
      <c r="K101" s="596"/>
      <c r="L101" s="596"/>
      <c r="M101" s="596"/>
      <c r="N101" s="596"/>
      <c r="O101" s="596"/>
      <c r="P101" s="596"/>
      <c r="Q101" s="596"/>
      <c r="R101" s="596"/>
      <c r="S101" s="596"/>
      <c r="T101" s="596"/>
      <c r="U101" s="596"/>
      <c r="V101" s="596"/>
      <c r="W101" s="596"/>
      <c r="X101" s="596"/>
      <c r="Y101" s="596"/>
      <c r="Z101" s="596"/>
      <c r="AA101" s="596"/>
      <c r="AB101" s="596"/>
      <c r="AC101" s="596"/>
      <c r="AD101" s="596"/>
      <c r="AE101" s="596"/>
      <c r="AF101" s="596"/>
      <c r="AG101" s="596"/>
      <c r="AH101" s="596"/>
      <c r="AI101" s="596"/>
      <c r="AJ101" s="596"/>
      <c r="AK101" s="596"/>
      <c r="AL101" s="596"/>
      <c r="AM101" s="596"/>
      <c r="AN101" s="596"/>
      <c r="AO101" s="596"/>
      <c r="AP101" s="596"/>
      <c r="AQ101" s="596"/>
      <c r="AR101" s="596"/>
      <c r="AS101" s="596"/>
      <c r="AT101" s="596"/>
      <c r="AU101" s="595">
        <v>1520</v>
      </c>
      <c r="AV101" s="595"/>
      <c r="AW101" s="595"/>
      <c r="AX101" s="595"/>
      <c r="AY101" s="286"/>
      <c r="AZ101" s="505">
        <f>[1]Ф1Заполн!AY101</f>
        <v>0</v>
      </c>
      <c r="BA101" s="505"/>
      <c r="BB101" s="505"/>
      <c r="BC101" s="505"/>
      <c r="BD101" s="505"/>
      <c r="BE101" s="505"/>
      <c r="BF101" s="505"/>
      <c r="BG101" s="505"/>
      <c r="BH101" s="505"/>
      <c r="BI101" s="494">
        <f>[1]Ф1Заполн!BH101</f>
        <v>0</v>
      </c>
      <c r="BJ101" s="494"/>
      <c r="BK101" s="494"/>
      <c r="BL101" s="494"/>
      <c r="BM101" s="494"/>
      <c r="BN101" s="494"/>
      <c r="BO101" s="494"/>
      <c r="BP101" s="494"/>
      <c r="BQ101" s="494"/>
      <c r="BV101" s="155"/>
      <c r="BW101" s="155" t="s">
        <v>375</v>
      </c>
      <c r="BX101" s="137" t="str">
        <f>IF(AZ101&gt;=AZ102,"OK","НЕТ")</f>
        <v>OK</v>
      </c>
      <c r="BY101" s="137" t="str">
        <f>IF(BI101&gt;=BI102,"OK","НЕТ")</f>
        <v>OK</v>
      </c>
      <c r="BZ101" s="153"/>
      <c r="CA101" s="154"/>
    </row>
    <row r="102" spans="1:79" s="140" customFormat="1" ht="13.5" customHeight="1" thickBot="1" x14ac:dyDescent="0.25">
      <c r="A102" s="601" t="s">
        <v>133</v>
      </c>
      <c r="B102" s="602"/>
      <c r="C102" s="602"/>
      <c r="D102" s="602"/>
      <c r="E102" s="602"/>
      <c r="F102" s="602"/>
      <c r="G102" s="602"/>
      <c r="H102" s="602"/>
      <c r="I102" s="602"/>
      <c r="J102" s="602"/>
      <c r="K102" s="602"/>
      <c r="L102" s="602"/>
      <c r="M102" s="602"/>
      <c r="N102" s="602"/>
      <c r="O102" s="602"/>
      <c r="P102" s="602"/>
      <c r="Q102" s="602"/>
      <c r="R102" s="602"/>
      <c r="S102" s="602"/>
      <c r="T102" s="602"/>
      <c r="U102" s="602"/>
      <c r="V102" s="602"/>
      <c r="W102" s="602"/>
      <c r="X102" s="602"/>
      <c r="Y102" s="602"/>
      <c r="Z102" s="602"/>
      <c r="AA102" s="602"/>
      <c r="AB102" s="602"/>
      <c r="AC102" s="602"/>
      <c r="AD102" s="602"/>
      <c r="AE102" s="602"/>
      <c r="AF102" s="602"/>
      <c r="AG102" s="602"/>
      <c r="AH102" s="602"/>
      <c r="AI102" s="602"/>
      <c r="AJ102" s="602"/>
      <c r="AK102" s="602"/>
      <c r="AL102" s="602"/>
      <c r="AM102" s="602"/>
      <c r="AN102" s="602"/>
      <c r="AO102" s="602"/>
      <c r="AP102" s="602"/>
      <c r="AQ102" s="602"/>
      <c r="AR102" s="602"/>
      <c r="AS102" s="602"/>
      <c r="AT102" s="603"/>
      <c r="AU102" s="614" t="s">
        <v>134</v>
      </c>
      <c r="AV102" s="615"/>
      <c r="AW102" s="615"/>
      <c r="AX102" s="616"/>
      <c r="AY102" s="284"/>
      <c r="AZ102" s="516">
        <f>[1]Ф1Заполн!AY102</f>
        <v>0</v>
      </c>
      <c r="BA102" s="517"/>
      <c r="BB102" s="517"/>
      <c r="BC102" s="517"/>
      <c r="BD102" s="517"/>
      <c r="BE102" s="517"/>
      <c r="BF102" s="517"/>
      <c r="BG102" s="517"/>
      <c r="BH102" s="518"/>
      <c r="BI102" s="519">
        <f>[1]Ф1Заполн!BH102</f>
        <v>0</v>
      </c>
      <c r="BJ102" s="520"/>
      <c r="BK102" s="520"/>
      <c r="BL102" s="520"/>
      <c r="BM102" s="520"/>
      <c r="BN102" s="520"/>
      <c r="BO102" s="520"/>
      <c r="BP102" s="520"/>
      <c r="BQ102" s="521"/>
      <c r="BV102" s="155"/>
      <c r="BW102" s="155"/>
      <c r="BX102" s="153"/>
      <c r="BY102" s="154"/>
      <c r="BZ102" s="154"/>
      <c r="CA102" s="154"/>
    </row>
    <row r="103" spans="1:79" s="140" customFormat="1" ht="13.5" customHeight="1" thickBot="1" x14ac:dyDescent="0.25">
      <c r="A103" s="596" t="s">
        <v>135</v>
      </c>
      <c r="B103" s="596"/>
      <c r="C103" s="596"/>
      <c r="D103" s="596"/>
      <c r="E103" s="596"/>
      <c r="F103" s="596"/>
      <c r="G103" s="596"/>
      <c r="H103" s="596"/>
      <c r="I103" s="596"/>
      <c r="J103" s="596"/>
      <c r="K103" s="596"/>
      <c r="L103" s="596"/>
      <c r="M103" s="596"/>
      <c r="N103" s="596"/>
      <c r="O103" s="596"/>
      <c r="P103" s="596"/>
      <c r="Q103" s="596"/>
      <c r="R103" s="596"/>
      <c r="S103" s="596"/>
      <c r="T103" s="596"/>
      <c r="U103" s="596"/>
      <c r="V103" s="596"/>
      <c r="W103" s="596"/>
      <c r="X103" s="596"/>
      <c r="Y103" s="596"/>
      <c r="Z103" s="596"/>
      <c r="AA103" s="596"/>
      <c r="AB103" s="596"/>
      <c r="AC103" s="596"/>
      <c r="AD103" s="596"/>
      <c r="AE103" s="596"/>
      <c r="AF103" s="596"/>
      <c r="AG103" s="596"/>
      <c r="AH103" s="596"/>
      <c r="AI103" s="596"/>
      <c r="AJ103" s="596"/>
      <c r="AK103" s="596"/>
      <c r="AL103" s="596"/>
      <c r="AM103" s="596"/>
      <c r="AN103" s="596"/>
      <c r="AO103" s="596"/>
      <c r="AP103" s="596"/>
      <c r="AQ103" s="596"/>
      <c r="AR103" s="596"/>
      <c r="AS103" s="596"/>
      <c r="AT103" s="596"/>
      <c r="AU103" s="595">
        <v>1525</v>
      </c>
      <c r="AV103" s="595"/>
      <c r="AW103" s="595"/>
      <c r="AX103" s="595"/>
      <c r="AY103" s="286"/>
      <c r="AZ103" s="505">
        <f>[1]Ф1Заполн!AY103</f>
        <v>0</v>
      </c>
      <c r="BA103" s="505"/>
      <c r="BB103" s="505"/>
      <c r="BC103" s="505"/>
      <c r="BD103" s="505"/>
      <c r="BE103" s="505"/>
      <c r="BF103" s="505"/>
      <c r="BG103" s="505"/>
      <c r="BH103" s="505"/>
      <c r="BI103" s="494">
        <f>[1]Ф1Заполн!BH103</f>
        <v>0</v>
      </c>
      <c r="BJ103" s="494"/>
      <c r="BK103" s="494"/>
      <c r="BL103" s="494"/>
      <c r="BM103" s="494"/>
      <c r="BN103" s="494"/>
      <c r="BO103" s="494"/>
      <c r="BP103" s="494"/>
      <c r="BQ103" s="494"/>
      <c r="BV103" s="155"/>
      <c r="BW103" s="155" t="s">
        <v>376</v>
      </c>
      <c r="BX103" s="137" t="str">
        <f>IF(AZ103&gt;=AZ104,"OK","НЕТ")</f>
        <v>OK</v>
      </c>
      <c r="BY103" s="137" t="str">
        <f>IF(BI103&gt;=BI104,"OK","НЕТ")</f>
        <v>OK</v>
      </c>
      <c r="BZ103" s="154"/>
      <c r="CA103" s="154"/>
    </row>
    <row r="104" spans="1:79" s="140" customFormat="1" ht="13.5" customHeight="1" thickBot="1" x14ac:dyDescent="0.25">
      <c r="A104" s="601" t="s">
        <v>136</v>
      </c>
      <c r="B104" s="602"/>
      <c r="C104" s="602"/>
      <c r="D104" s="602"/>
      <c r="E104" s="602"/>
      <c r="F104" s="602"/>
      <c r="G104" s="602"/>
      <c r="H104" s="602"/>
      <c r="I104" s="602"/>
      <c r="J104" s="602"/>
      <c r="K104" s="602"/>
      <c r="L104" s="602"/>
      <c r="M104" s="602"/>
      <c r="N104" s="602"/>
      <c r="O104" s="602"/>
      <c r="P104" s="602"/>
      <c r="Q104" s="602"/>
      <c r="R104" s="602"/>
      <c r="S104" s="602"/>
      <c r="T104" s="602"/>
      <c r="U104" s="602"/>
      <c r="V104" s="602"/>
      <c r="W104" s="602"/>
      <c r="X104" s="602"/>
      <c r="Y104" s="602"/>
      <c r="Z104" s="602"/>
      <c r="AA104" s="602"/>
      <c r="AB104" s="602"/>
      <c r="AC104" s="602"/>
      <c r="AD104" s="602"/>
      <c r="AE104" s="602"/>
      <c r="AF104" s="602"/>
      <c r="AG104" s="602"/>
      <c r="AH104" s="602"/>
      <c r="AI104" s="602"/>
      <c r="AJ104" s="602"/>
      <c r="AK104" s="602"/>
      <c r="AL104" s="602"/>
      <c r="AM104" s="602"/>
      <c r="AN104" s="602"/>
      <c r="AO104" s="602"/>
      <c r="AP104" s="602"/>
      <c r="AQ104" s="602"/>
      <c r="AR104" s="602"/>
      <c r="AS104" s="602"/>
      <c r="AT104" s="603"/>
      <c r="AU104" s="614" t="s">
        <v>137</v>
      </c>
      <c r="AV104" s="615"/>
      <c r="AW104" s="615"/>
      <c r="AX104" s="616"/>
      <c r="AY104" s="284"/>
      <c r="AZ104" s="516">
        <f>[1]Ф1Заполн!AY104</f>
        <v>0</v>
      </c>
      <c r="BA104" s="517"/>
      <c r="BB104" s="517"/>
      <c r="BC104" s="517"/>
      <c r="BD104" s="517"/>
      <c r="BE104" s="517"/>
      <c r="BF104" s="517"/>
      <c r="BG104" s="517"/>
      <c r="BH104" s="518"/>
      <c r="BI104" s="519">
        <f>[1]Ф1Заполн!BH104</f>
        <v>0</v>
      </c>
      <c r="BJ104" s="520"/>
      <c r="BK104" s="520"/>
      <c r="BL104" s="520"/>
      <c r="BM104" s="520"/>
      <c r="BN104" s="520"/>
      <c r="BO104" s="520"/>
      <c r="BP104" s="520"/>
      <c r="BQ104" s="521"/>
      <c r="BV104" s="155"/>
      <c r="BW104" s="155"/>
      <c r="BX104" s="153"/>
      <c r="BY104" s="154"/>
      <c r="BZ104" s="154"/>
      <c r="CA104" s="154"/>
    </row>
    <row r="105" spans="1:79" s="140" customFormat="1" ht="13.5" customHeight="1" thickBot="1" x14ac:dyDescent="0.25">
      <c r="A105" s="601" t="s">
        <v>138</v>
      </c>
      <c r="B105" s="602"/>
      <c r="C105" s="602"/>
      <c r="D105" s="602"/>
      <c r="E105" s="602"/>
      <c r="F105" s="602"/>
      <c r="G105" s="602"/>
      <c r="H105" s="602"/>
      <c r="I105" s="602"/>
      <c r="J105" s="602"/>
      <c r="K105" s="602"/>
      <c r="L105" s="602"/>
      <c r="M105" s="602"/>
      <c r="N105" s="602"/>
      <c r="O105" s="602"/>
      <c r="P105" s="602"/>
      <c r="Q105" s="602"/>
      <c r="R105" s="602"/>
      <c r="S105" s="602"/>
      <c r="T105" s="602"/>
      <c r="U105" s="602"/>
      <c r="V105" s="602"/>
      <c r="W105" s="602"/>
      <c r="X105" s="602"/>
      <c r="Y105" s="602"/>
      <c r="Z105" s="602"/>
      <c r="AA105" s="602"/>
      <c r="AB105" s="602"/>
      <c r="AC105" s="602"/>
      <c r="AD105" s="602"/>
      <c r="AE105" s="602"/>
      <c r="AF105" s="602"/>
      <c r="AG105" s="602"/>
      <c r="AH105" s="602"/>
      <c r="AI105" s="602"/>
      <c r="AJ105" s="602"/>
      <c r="AK105" s="602"/>
      <c r="AL105" s="602"/>
      <c r="AM105" s="602"/>
      <c r="AN105" s="602"/>
      <c r="AO105" s="602"/>
      <c r="AP105" s="602"/>
      <c r="AQ105" s="602"/>
      <c r="AR105" s="602"/>
      <c r="AS105" s="602"/>
      <c r="AT105" s="603"/>
      <c r="AU105" s="614" t="s">
        <v>139</v>
      </c>
      <c r="AV105" s="615"/>
      <c r="AW105" s="615"/>
      <c r="AX105" s="616"/>
      <c r="AY105" s="284"/>
      <c r="AZ105" s="516">
        <f>[1]Ф1Заполн!AY105</f>
        <v>0</v>
      </c>
      <c r="BA105" s="517"/>
      <c r="BB105" s="517"/>
      <c r="BC105" s="517"/>
      <c r="BD105" s="517"/>
      <c r="BE105" s="517"/>
      <c r="BF105" s="517"/>
      <c r="BG105" s="517"/>
      <c r="BH105" s="518"/>
      <c r="BI105" s="519">
        <f>[1]Ф1Заполн!BH105</f>
        <v>0</v>
      </c>
      <c r="BJ105" s="520"/>
      <c r="BK105" s="520"/>
      <c r="BL105" s="520"/>
      <c r="BM105" s="520"/>
      <c r="BN105" s="520"/>
      <c r="BO105" s="520"/>
      <c r="BP105" s="520"/>
      <c r="BQ105" s="521"/>
      <c r="BV105" s="155"/>
      <c r="BW105" s="155" t="s">
        <v>377</v>
      </c>
      <c r="BX105" s="137" t="str">
        <f>IF(AZ105&gt;=(AZ106+AZ107+AZ108+AZ109),"OK","НЕТ")</f>
        <v>OK</v>
      </c>
      <c r="BY105" s="137" t="str">
        <f>IF(BI105&gt;=(BI106+BI107+BI108+BI109),"OK","НЕТ")</f>
        <v>OK</v>
      </c>
      <c r="BZ105" s="154"/>
      <c r="CA105" s="154"/>
    </row>
    <row r="106" spans="1:79" s="140" customFormat="1" ht="26.25" customHeight="1" x14ac:dyDescent="0.2">
      <c r="A106" s="601" t="s">
        <v>140</v>
      </c>
      <c r="B106" s="602"/>
      <c r="C106" s="602"/>
      <c r="D106" s="602"/>
      <c r="E106" s="602"/>
      <c r="F106" s="602"/>
      <c r="G106" s="602"/>
      <c r="H106" s="602"/>
      <c r="I106" s="602"/>
      <c r="J106" s="602"/>
      <c r="K106" s="602"/>
      <c r="L106" s="602"/>
      <c r="M106" s="602"/>
      <c r="N106" s="602"/>
      <c r="O106" s="602"/>
      <c r="P106" s="602"/>
      <c r="Q106" s="602"/>
      <c r="R106" s="602"/>
      <c r="S106" s="602"/>
      <c r="T106" s="602"/>
      <c r="U106" s="602"/>
      <c r="V106" s="602"/>
      <c r="W106" s="602"/>
      <c r="X106" s="602"/>
      <c r="Y106" s="602"/>
      <c r="Z106" s="602"/>
      <c r="AA106" s="602"/>
      <c r="AB106" s="602"/>
      <c r="AC106" s="602"/>
      <c r="AD106" s="602"/>
      <c r="AE106" s="602"/>
      <c r="AF106" s="602"/>
      <c r="AG106" s="602"/>
      <c r="AH106" s="602"/>
      <c r="AI106" s="602"/>
      <c r="AJ106" s="602"/>
      <c r="AK106" s="602"/>
      <c r="AL106" s="602"/>
      <c r="AM106" s="602"/>
      <c r="AN106" s="602"/>
      <c r="AO106" s="602"/>
      <c r="AP106" s="602"/>
      <c r="AQ106" s="602"/>
      <c r="AR106" s="602"/>
      <c r="AS106" s="602"/>
      <c r="AT106" s="603"/>
      <c r="AU106" s="614" t="s">
        <v>141</v>
      </c>
      <c r="AV106" s="615"/>
      <c r="AW106" s="615"/>
      <c r="AX106" s="616"/>
      <c r="AY106" s="284"/>
      <c r="AZ106" s="516">
        <f>[1]Ф1Заполн!AY106</f>
        <v>0</v>
      </c>
      <c r="BA106" s="517"/>
      <c r="BB106" s="517"/>
      <c r="BC106" s="517"/>
      <c r="BD106" s="517"/>
      <c r="BE106" s="517"/>
      <c r="BF106" s="517"/>
      <c r="BG106" s="517"/>
      <c r="BH106" s="518"/>
      <c r="BI106" s="519">
        <f>[1]Ф1Заполн!BH106</f>
        <v>0</v>
      </c>
      <c r="BJ106" s="520"/>
      <c r="BK106" s="520"/>
      <c r="BL106" s="520"/>
      <c r="BM106" s="520"/>
      <c r="BN106" s="520"/>
      <c r="BO106" s="520"/>
      <c r="BP106" s="520"/>
      <c r="BQ106" s="521"/>
      <c r="BV106" s="155"/>
      <c r="BW106" s="155"/>
      <c r="BX106" s="153"/>
      <c r="BY106" s="154"/>
      <c r="BZ106" s="154"/>
      <c r="CA106" s="154"/>
    </row>
    <row r="107" spans="1:79" s="140" customFormat="1" ht="13.5" customHeight="1" x14ac:dyDescent="0.2">
      <c r="A107" s="601" t="s">
        <v>142</v>
      </c>
      <c r="B107" s="602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2"/>
      <c r="X107" s="602"/>
      <c r="Y107" s="602"/>
      <c r="Z107" s="602"/>
      <c r="AA107" s="602"/>
      <c r="AB107" s="602"/>
      <c r="AC107" s="602"/>
      <c r="AD107" s="602"/>
      <c r="AE107" s="602"/>
      <c r="AF107" s="602"/>
      <c r="AG107" s="602"/>
      <c r="AH107" s="602"/>
      <c r="AI107" s="602"/>
      <c r="AJ107" s="602"/>
      <c r="AK107" s="602"/>
      <c r="AL107" s="602"/>
      <c r="AM107" s="602"/>
      <c r="AN107" s="602"/>
      <c r="AO107" s="602"/>
      <c r="AP107" s="602"/>
      <c r="AQ107" s="602"/>
      <c r="AR107" s="602"/>
      <c r="AS107" s="602"/>
      <c r="AT107" s="603"/>
      <c r="AU107" s="614" t="s">
        <v>143</v>
      </c>
      <c r="AV107" s="615"/>
      <c r="AW107" s="615"/>
      <c r="AX107" s="616"/>
      <c r="AY107" s="284"/>
      <c r="AZ107" s="516">
        <f>[1]Ф1Заполн!AY107</f>
        <v>0</v>
      </c>
      <c r="BA107" s="517"/>
      <c r="BB107" s="517"/>
      <c r="BC107" s="517"/>
      <c r="BD107" s="517"/>
      <c r="BE107" s="517"/>
      <c r="BF107" s="517"/>
      <c r="BG107" s="517"/>
      <c r="BH107" s="518"/>
      <c r="BI107" s="519">
        <f>[1]Ф1Заполн!BH107</f>
        <v>0</v>
      </c>
      <c r="BJ107" s="520"/>
      <c r="BK107" s="520"/>
      <c r="BL107" s="520"/>
      <c r="BM107" s="520"/>
      <c r="BN107" s="520"/>
      <c r="BO107" s="520"/>
      <c r="BP107" s="520"/>
      <c r="BQ107" s="521"/>
      <c r="BV107" s="155"/>
      <c r="BW107" s="155"/>
      <c r="BX107" s="153"/>
      <c r="BY107" s="154"/>
      <c r="BZ107" s="154"/>
      <c r="CA107" s="154"/>
    </row>
    <row r="108" spans="1:79" s="140" customFormat="1" ht="13.5" customHeight="1" x14ac:dyDescent="0.2">
      <c r="A108" s="601" t="s">
        <v>144</v>
      </c>
      <c r="B108" s="602"/>
      <c r="C108" s="602"/>
      <c r="D108" s="602"/>
      <c r="E108" s="602"/>
      <c r="F108" s="602"/>
      <c r="G108" s="602"/>
      <c r="H108" s="602"/>
      <c r="I108" s="602"/>
      <c r="J108" s="602"/>
      <c r="K108" s="602"/>
      <c r="L108" s="602"/>
      <c r="M108" s="602"/>
      <c r="N108" s="602"/>
      <c r="O108" s="602"/>
      <c r="P108" s="602"/>
      <c r="Q108" s="602"/>
      <c r="R108" s="602"/>
      <c r="S108" s="602"/>
      <c r="T108" s="602"/>
      <c r="U108" s="602"/>
      <c r="V108" s="602"/>
      <c r="W108" s="602"/>
      <c r="X108" s="602"/>
      <c r="Y108" s="602"/>
      <c r="Z108" s="602"/>
      <c r="AA108" s="602"/>
      <c r="AB108" s="602"/>
      <c r="AC108" s="602"/>
      <c r="AD108" s="602"/>
      <c r="AE108" s="602"/>
      <c r="AF108" s="602"/>
      <c r="AG108" s="602"/>
      <c r="AH108" s="602"/>
      <c r="AI108" s="602"/>
      <c r="AJ108" s="602"/>
      <c r="AK108" s="602"/>
      <c r="AL108" s="602"/>
      <c r="AM108" s="602"/>
      <c r="AN108" s="602"/>
      <c r="AO108" s="602"/>
      <c r="AP108" s="602"/>
      <c r="AQ108" s="602"/>
      <c r="AR108" s="602"/>
      <c r="AS108" s="602"/>
      <c r="AT108" s="603"/>
      <c r="AU108" s="614" t="s">
        <v>145</v>
      </c>
      <c r="AV108" s="615"/>
      <c r="AW108" s="615"/>
      <c r="AX108" s="616"/>
      <c r="AY108" s="284"/>
      <c r="AZ108" s="516">
        <f>[1]Ф1Заполн!AY108</f>
        <v>0</v>
      </c>
      <c r="BA108" s="517"/>
      <c r="BB108" s="517"/>
      <c r="BC108" s="517"/>
      <c r="BD108" s="517"/>
      <c r="BE108" s="517"/>
      <c r="BF108" s="517"/>
      <c r="BG108" s="517"/>
      <c r="BH108" s="518"/>
      <c r="BI108" s="519">
        <f>[1]Ф1Заполн!BH108</f>
        <v>0</v>
      </c>
      <c r="BJ108" s="520"/>
      <c r="BK108" s="520"/>
      <c r="BL108" s="520"/>
      <c r="BM108" s="520"/>
      <c r="BN108" s="520"/>
      <c r="BO108" s="520"/>
      <c r="BP108" s="520"/>
      <c r="BQ108" s="521"/>
      <c r="BV108" s="155"/>
      <c r="BW108" s="155"/>
      <c r="BX108" s="153"/>
      <c r="BY108" s="154"/>
      <c r="BZ108" s="154"/>
      <c r="CA108" s="154"/>
    </row>
    <row r="109" spans="1:79" s="140" customFormat="1" ht="13.5" customHeight="1" x14ac:dyDescent="0.2">
      <c r="A109" s="601" t="s">
        <v>146</v>
      </c>
      <c r="B109" s="602"/>
      <c r="C109" s="602"/>
      <c r="D109" s="602"/>
      <c r="E109" s="602"/>
      <c r="F109" s="602"/>
      <c r="G109" s="602"/>
      <c r="H109" s="602"/>
      <c r="I109" s="602"/>
      <c r="J109" s="602"/>
      <c r="K109" s="602"/>
      <c r="L109" s="602"/>
      <c r="M109" s="602"/>
      <c r="N109" s="602"/>
      <c r="O109" s="602"/>
      <c r="P109" s="602"/>
      <c r="Q109" s="602"/>
      <c r="R109" s="602"/>
      <c r="S109" s="602"/>
      <c r="T109" s="602"/>
      <c r="U109" s="602"/>
      <c r="V109" s="602"/>
      <c r="W109" s="602"/>
      <c r="X109" s="602"/>
      <c r="Y109" s="602"/>
      <c r="Z109" s="602"/>
      <c r="AA109" s="602"/>
      <c r="AB109" s="602"/>
      <c r="AC109" s="602"/>
      <c r="AD109" s="602"/>
      <c r="AE109" s="602"/>
      <c r="AF109" s="602"/>
      <c r="AG109" s="602"/>
      <c r="AH109" s="602"/>
      <c r="AI109" s="602"/>
      <c r="AJ109" s="602"/>
      <c r="AK109" s="602"/>
      <c r="AL109" s="602"/>
      <c r="AM109" s="602"/>
      <c r="AN109" s="602"/>
      <c r="AO109" s="602"/>
      <c r="AP109" s="602"/>
      <c r="AQ109" s="602"/>
      <c r="AR109" s="602"/>
      <c r="AS109" s="602"/>
      <c r="AT109" s="603"/>
      <c r="AU109" s="614" t="s">
        <v>147</v>
      </c>
      <c r="AV109" s="615"/>
      <c r="AW109" s="615"/>
      <c r="AX109" s="616"/>
      <c r="AY109" s="284"/>
      <c r="AZ109" s="516">
        <f>[1]Ф1Заполн!AY109</f>
        <v>0</v>
      </c>
      <c r="BA109" s="517"/>
      <c r="BB109" s="517"/>
      <c r="BC109" s="517"/>
      <c r="BD109" s="517"/>
      <c r="BE109" s="517"/>
      <c r="BF109" s="517"/>
      <c r="BG109" s="517"/>
      <c r="BH109" s="518"/>
      <c r="BI109" s="519">
        <f>[1]Ф1Заполн!BH109</f>
        <v>0</v>
      </c>
      <c r="BJ109" s="520"/>
      <c r="BK109" s="520"/>
      <c r="BL109" s="520"/>
      <c r="BM109" s="520"/>
      <c r="BN109" s="520"/>
      <c r="BO109" s="520"/>
      <c r="BP109" s="520"/>
      <c r="BQ109" s="521"/>
      <c r="BV109" s="155"/>
      <c r="BW109" s="155"/>
      <c r="BX109" s="153"/>
      <c r="BY109" s="154"/>
      <c r="BZ109" s="154"/>
      <c r="CA109" s="154"/>
    </row>
    <row r="110" spans="1:79" s="140" customFormat="1" ht="13.5" customHeight="1" x14ac:dyDescent="0.2">
      <c r="A110" s="601" t="s">
        <v>148</v>
      </c>
      <c r="B110" s="602"/>
      <c r="C110" s="602"/>
      <c r="D110" s="602"/>
      <c r="E110" s="602"/>
      <c r="F110" s="602"/>
      <c r="G110" s="602"/>
      <c r="H110" s="602"/>
      <c r="I110" s="602"/>
      <c r="J110" s="602"/>
      <c r="K110" s="602"/>
      <c r="L110" s="602"/>
      <c r="M110" s="602"/>
      <c r="N110" s="602"/>
      <c r="O110" s="602"/>
      <c r="P110" s="602"/>
      <c r="Q110" s="602"/>
      <c r="R110" s="602"/>
      <c r="S110" s="602"/>
      <c r="T110" s="602"/>
      <c r="U110" s="602"/>
      <c r="V110" s="602"/>
      <c r="W110" s="602"/>
      <c r="X110" s="602"/>
      <c r="Y110" s="602"/>
      <c r="Z110" s="602"/>
      <c r="AA110" s="602"/>
      <c r="AB110" s="602"/>
      <c r="AC110" s="602"/>
      <c r="AD110" s="602"/>
      <c r="AE110" s="602"/>
      <c r="AF110" s="602"/>
      <c r="AG110" s="602"/>
      <c r="AH110" s="602"/>
      <c r="AI110" s="602"/>
      <c r="AJ110" s="602"/>
      <c r="AK110" s="602"/>
      <c r="AL110" s="602"/>
      <c r="AM110" s="602"/>
      <c r="AN110" s="602"/>
      <c r="AO110" s="602"/>
      <c r="AP110" s="602"/>
      <c r="AQ110" s="602"/>
      <c r="AR110" s="602"/>
      <c r="AS110" s="602"/>
      <c r="AT110" s="603"/>
      <c r="AU110" s="614" t="s">
        <v>149</v>
      </c>
      <c r="AV110" s="615"/>
      <c r="AW110" s="615"/>
      <c r="AX110" s="616"/>
      <c r="AY110" s="284"/>
      <c r="AZ110" s="516">
        <f>[1]Ф1Заполн!AY110</f>
        <v>0</v>
      </c>
      <c r="BA110" s="517"/>
      <c r="BB110" s="517"/>
      <c r="BC110" s="517"/>
      <c r="BD110" s="517"/>
      <c r="BE110" s="517"/>
      <c r="BF110" s="517"/>
      <c r="BG110" s="517"/>
      <c r="BH110" s="518"/>
      <c r="BI110" s="519">
        <f>[1]Ф1Заполн!BH110</f>
        <v>0</v>
      </c>
      <c r="BJ110" s="520"/>
      <c r="BK110" s="520"/>
      <c r="BL110" s="520"/>
      <c r="BM110" s="520"/>
      <c r="BN110" s="520"/>
      <c r="BO110" s="520"/>
      <c r="BP110" s="520"/>
      <c r="BQ110" s="521"/>
      <c r="BV110" s="155"/>
      <c r="BW110" s="155"/>
      <c r="BX110" s="153"/>
      <c r="BY110" s="154"/>
      <c r="BZ110" s="154"/>
      <c r="CA110" s="154"/>
    </row>
    <row r="111" spans="1:79" s="140" customFormat="1" ht="13.5" customHeight="1" x14ac:dyDescent="0.2">
      <c r="A111" s="601" t="s">
        <v>150</v>
      </c>
      <c r="B111" s="602"/>
      <c r="C111" s="602"/>
      <c r="D111" s="602"/>
      <c r="E111" s="602"/>
      <c r="F111" s="602"/>
      <c r="G111" s="602"/>
      <c r="H111" s="602"/>
      <c r="I111" s="602"/>
      <c r="J111" s="602"/>
      <c r="K111" s="602"/>
      <c r="L111" s="602"/>
      <c r="M111" s="602"/>
      <c r="N111" s="602"/>
      <c r="O111" s="602"/>
      <c r="P111" s="602"/>
      <c r="Q111" s="602"/>
      <c r="R111" s="602"/>
      <c r="S111" s="602"/>
      <c r="T111" s="602"/>
      <c r="U111" s="602"/>
      <c r="V111" s="602"/>
      <c r="W111" s="602"/>
      <c r="X111" s="602"/>
      <c r="Y111" s="602"/>
      <c r="Z111" s="602"/>
      <c r="AA111" s="602"/>
      <c r="AB111" s="602"/>
      <c r="AC111" s="602"/>
      <c r="AD111" s="602"/>
      <c r="AE111" s="602"/>
      <c r="AF111" s="602"/>
      <c r="AG111" s="602"/>
      <c r="AH111" s="602"/>
      <c r="AI111" s="602"/>
      <c r="AJ111" s="602"/>
      <c r="AK111" s="602"/>
      <c r="AL111" s="602"/>
      <c r="AM111" s="602"/>
      <c r="AN111" s="602"/>
      <c r="AO111" s="602"/>
      <c r="AP111" s="602"/>
      <c r="AQ111" s="602"/>
      <c r="AR111" s="602"/>
      <c r="AS111" s="602"/>
      <c r="AT111" s="603"/>
      <c r="AU111" s="614" t="s">
        <v>151</v>
      </c>
      <c r="AV111" s="615"/>
      <c r="AW111" s="615"/>
      <c r="AX111" s="616"/>
      <c r="AY111" s="284"/>
      <c r="AZ111" s="516">
        <f>[1]Ф1Заполн!AY111</f>
        <v>0</v>
      </c>
      <c r="BA111" s="517"/>
      <c r="BB111" s="517"/>
      <c r="BC111" s="517"/>
      <c r="BD111" s="517"/>
      <c r="BE111" s="517"/>
      <c r="BF111" s="517"/>
      <c r="BG111" s="517"/>
      <c r="BH111" s="518"/>
      <c r="BI111" s="519">
        <f>[1]Ф1Заполн!BH111</f>
        <v>0</v>
      </c>
      <c r="BJ111" s="520"/>
      <c r="BK111" s="520"/>
      <c r="BL111" s="520"/>
      <c r="BM111" s="520"/>
      <c r="BN111" s="520"/>
      <c r="BO111" s="520"/>
      <c r="BP111" s="520"/>
      <c r="BQ111" s="521"/>
      <c r="BV111" s="155"/>
      <c r="BW111" s="155"/>
      <c r="BX111" s="153"/>
      <c r="BY111" s="154"/>
      <c r="BZ111" s="154"/>
      <c r="CA111" s="154"/>
    </row>
    <row r="112" spans="1:79" s="140" customFormat="1" ht="13.5" customHeight="1" x14ac:dyDescent="0.2">
      <c r="A112" s="601" t="s">
        <v>152</v>
      </c>
      <c r="B112" s="602"/>
      <c r="C112" s="602"/>
      <c r="D112" s="602"/>
      <c r="E112" s="602"/>
      <c r="F112" s="602"/>
      <c r="G112" s="602"/>
      <c r="H112" s="602"/>
      <c r="I112" s="602"/>
      <c r="J112" s="602"/>
      <c r="K112" s="602"/>
      <c r="L112" s="602"/>
      <c r="M112" s="602"/>
      <c r="N112" s="602"/>
      <c r="O112" s="602"/>
      <c r="P112" s="602"/>
      <c r="Q112" s="602"/>
      <c r="R112" s="602"/>
      <c r="S112" s="602"/>
      <c r="T112" s="602"/>
      <c r="U112" s="602"/>
      <c r="V112" s="602"/>
      <c r="W112" s="602"/>
      <c r="X112" s="602"/>
      <c r="Y112" s="602"/>
      <c r="Z112" s="602"/>
      <c r="AA112" s="602"/>
      <c r="AB112" s="602"/>
      <c r="AC112" s="602"/>
      <c r="AD112" s="602"/>
      <c r="AE112" s="602"/>
      <c r="AF112" s="602"/>
      <c r="AG112" s="602"/>
      <c r="AH112" s="602"/>
      <c r="AI112" s="602"/>
      <c r="AJ112" s="602"/>
      <c r="AK112" s="602"/>
      <c r="AL112" s="602"/>
      <c r="AM112" s="602"/>
      <c r="AN112" s="602"/>
      <c r="AO112" s="602"/>
      <c r="AP112" s="602"/>
      <c r="AQ112" s="602"/>
      <c r="AR112" s="602"/>
      <c r="AS112" s="602"/>
      <c r="AT112" s="603"/>
      <c r="AU112" s="614" t="s">
        <v>153</v>
      </c>
      <c r="AV112" s="615"/>
      <c r="AW112" s="615"/>
      <c r="AX112" s="616"/>
      <c r="AY112" s="284"/>
      <c r="AZ112" s="516">
        <f>[1]Ф1Заполн!AY112</f>
        <v>0</v>
      </c>
      <c r="BA112" s="517"/>
      <c r="BB112" s="517"/>
      <c r="BC112" s="517"/>
      <c r="BD112" s="517"/>
      <c r="BE112" s="517"/>
      <c r="BF112" s="517"/>
      <c r="BG112" s="517"/>
      <c r="BH112" s="518"/>
      <c r="BI112" s="519">
        <f>[1]Ф1Заполн!BH112</f>
        <v>0</v>
      </c>
      <c r="BJ112" s="520"/>
      <c r="BK112" s="520"/>
      <c r="BL112" s="520"/>
      <c r="BM112" s="520"/>
      <c r="BN112" s="520"/>
      <c r="BO112" s="520"/>
      <c r="BP112" s="520"/>
      <c r="BQ112" s="521"/>
      <c r="BV112" s="155"/>
      <c r="BW112" s="155"/>
      <c r="BX112" s="153"/>
      <c r="BY112" s="154"/>
      <c r="BZ112" s="154"/>
      <c r="CA112" s="154"/>
    </row>
    <row r="113" spans="1:79" s="140" customFormat="1" ht="13.5" customHeight="1" x14ac:dyDescent="0.2">
      <c r="A113" s="534" t="s">
        <v>103</v>
      </c>
      <c r="B113" s="534"/>
      <c r="C113" s="534"/>
      <c r="D113" s="534"/>
      <c r="E113" s="534"/>
      <c r="F113" s="534"/>
      <c r="G113" s="534"/>
      <c r="H113" s="534"/>
      <c r="I113" s="534"/>
      <c r="J113" s="534"/>
      <c r="K113" s="534"/>
      <c r="L113" s="534"/>
      <c r="M113" s="534"/>
      <c r="N113" s="534"/>
      <c r="O113" s="534"/>
      <c r="P113" s="534"/>
      <c r="Q113" s="534"/>
      <c r="R113" s="534"/>
      <c r="S113" s="534"/>
      <c r="T113" s="534"/>
      <c r="U113" s="534"/>
      <c r="V113" s="534"/>
      <c r="W113" s="534"/>
      <c r="X113" s="534"/>
      <c r="Y113" s="534"/>
      <c r="Z113" s="534"/>
      <c r="AA113" s="534"/>
      <c r="AB113" s="534"/>
      <c r="AC113" s="534"/>
      <c r="AD113" s="534"/>
      <c r="AE113" s="534"/>
      <c r="AF113" s="534"/>
      <c r="AG113" s="534"/>
      <c r="AH113" s="534"/>
      <c r="AI113" s="534"/>
      <c r="AJ113" s="534"/>
      <c r="AK113" s="534"/>
      <c r="AL113" s="534"/>
      <c r="AM113" s="534"/>
      <c r="AN113" s="534"/>
      <c r="AO113" s="534"/>
      <c r="AP113" s="534"/>
      <c r="AQ113" s="534"/>
      <c r="AR113" s="534"/>
      <c r="AS113" s="534"/>
      <c r="AT113" s="534"/>
      <c r="AU113" s="480">
        <v>1595</v>
      </c>
      <c r="AV113" s="480"/>
      <c r="AW113" s="480"/>
      <c r="AX113" s="480"/>
      <c r="AY113" s="282"/>
      <c r="AZ113" s="617">
        <f>AZ97+AZ98++AZ99+AZ100+AZ101+AZ103+AZ105+AZ110+AZ111+AZ112</f>
        <v>0</v>
      </c>
      <c r="BA113" s="617"/>
      <c r="BB113" s="617"/>
      <c r="BC113" s="617"/>
      <c r="BD113" s="617"/>
      <c r="BE113" s="617"/>
      <c r="BF113" s="617"/>
      <c r="BG113" s="617"/>
      <c r="BH113" s="617"/>
      <c r="BI113" s="536">
        <f>BI97+BI98+BI99+BI100+BI101+BI103+BI105+BI110+BI111+BI112</f>
        <v>10523</v>
      </c>
      <c r="BJ113" s="536"/>
      <c r="BK113" s="536"/>
      <c r="BL113" s="536"/>
      <c r="BM113" s="536"/>
      <c r="BN113" s="536"/>
      <c r="BO113" s="536"/>
      <c r="BP113" s="536"/>
      <c r="BQ113" s="536"/>
      <c r="BV113" s="155"/>
      <c r="BW113" s="155" t="s">
        <v>378</v>
      </c>
      <c r="BX113" s="153"/>
      <c r="BY113" s="154"/>
      <c r="BZ113" s="154"/>
      <c r="CA113" s="154"/>
    </row>
    <row r="114" spans="1:79" s="140" customFormat="1" ht="13.5" customHeight="1" x14ac:dyDescent="0.2">
      <c r="A114" s="597" t="s">
        <v>154</v>
      </c>
      <c r="B114" s="597"/>
      <c r="C114" s="597"/>
      <c r="D114" s="597"/>
      <c r="E114" s="597"/>
      <c r="F114" s="597"/>
      <c r="G114" s="597"/>
      <c r="H114" s="597"/>
      <c r="I114" s="597"/>
      <c r="J114" s="597"/>
      <c r="K114" s="597"/>
      <c r="L114" s="597"/>
      <c r="M114" s="597"/>
      <c r="N114" s="597"/>
      <c r="O114" s="597"/>
      <c r="P114" s="597"/>
      <c r="Q114" s="597"/>
      <c r="R114" s="597"/>
      <c r="S114" s="597"/>
      <c r="T114" s="597"/>
      <c r="U114" s="597"/>
      <c r="V114" s="597"/>
      <c r="W114" s="597"/>
      <c r="X114" s="597"/>
      <c r="Y114" s="597"/>
      <c r="Z114" s="597"/>
      <c r="AA114" s="597"/>
      <c r="AB114" s="597"/>
      <c r="AC114" s="597"/>
      <c r="AD114" s="597"/>
      <c r="AE114" s="597"/>
      <c r="AF114" s="597"/>
      <c r="AG114" s="597"/>
      <c r="AH114" s="597"/>
      <c r="AI114" s="597"/>
      <c r="AJ114" s="597"/>
      <c r="AK114" s="597"/>
      <c r="AL114" s="597"/>
      <c r="AM114" s="597"/>
      <c r="AN114" s="597"/>
      <c r="AO114" s="597"/>
      <c r="AP114" s="597"/>
      <c r="AQ114" s="597"/>
      <c r="AR114" s="597"/>
      <c r="AS114" s="597"/>
      <c r="AT114" s="597"/>
      <c r="AU114" s="613"/>
      <c r="AV114" s="613"/>
      <c r="AW114" s="613"/>
      <c r="AX114" s="613"/>
      <c r="AY114" s="613"/>
      <c r="AZ114" s="613"/>
      <c r="BA114" s="613"/>
      <c r="BB114" s="613"/>
      <c r="BC114" s="613"/>
      <c r="BD114" s="613"/>
      <c r="BE114" s="613"/>
      <c r="BF114" s="613"/>
      <c r="BG114" s="613"/>
      <c r="BH114" s="613"/>
      <c r="BI114" s="613"/>
      <c r="BJ114" s="613"/>
      <c r="BK114" s="613"/>
      <c r="BL114" s="613"/>
      <c r="BM114" s="613"/>
      <c r="BN114" s="613"/>
      <c r="BO114" s="613"/>
      <c r="BP114" s="613"/>
      <c r="BQ114" s="613"/>
      <c r="BV114" s="155"/>
      <c r="BW114" s="155"/>
      <c r="BX114" s="153"/>
      <c r="BY114" s="154"/>
      <c r="BZ114" s="154"/>
      <c r="CA114" s="154"/>
    </row>
    <row r="115" spans="1:79" s="140" customFormat="1" ht="13.5" customHeight="1" x14ac:dyDescent="0.25">
      <c r="A115" s="618" t="s">
        <v>155</v>
      </c>
      <c r="B115" s="619"/>
      <c r="C115" s="619"/>
      <c r="D115" s="619"/>
      <c r="E115" s="619"/>
      <c r="F115" s="619"/>
      <c r="G115" s="619"/>
      <c r="H115" s="619"/>
      <c r="I115" s="619"/>
      <c r="J115" s="619"/>
      <c r="K115" s="619"/>
      <c r="L115" s="619"/>
      <c r="M115" s="619"/>
      <c r="N115" s="619"/>
      <c r="O115" s="619"/>
      <c r="P115" s="619"/>
      <c r="Q115" s="619"/>
      <c r="R115" s="619"/>
      <c r="S115" s="619"/>
      <c r="T115" s="619"/>
      <c r="U115" s="619"/>
      <c r="V115" s="619"/>
      <c r="W115" s="619"/>
      <c r="X115" s="619"/>
      <c r="Y115" s="619"/>
      <c r="Z115" s="619"/>
      <c r="AA115" s="619"/>
      <c r="AB115" s="619"/>
      <c r="AC115" s="619"/>
      <c r="AD115" s="619"/>
      <c r="AE115" s="619"/>
      <c r="AF115" s="619"/>
      <c r="AG115" s="619"/>
      <c r="AH115" s="619"/>
      <c r="AI115" s="619"/>
      <c r="AJ115" s="619"/>
      <c r="AK115" s="619"/>
      <c r="AL115" s="619"/>
      <c r="AM115" s="619"/>
      <c r="AN115" s="619"/>
      <c r="AO115" s="619"/>
      <c r="AP115" s="619"/>
      <c r="AQ115" s="619"/>
      <c r="AR115" s="619"/>
      <c r="AS115" s="619"/>
      <c r="AT115" s="620"/>
      <c r="AU115" s="607">
        <v>1600</v>
      </c>
      <c r="AV115" s="608"/>
      <c r="AW115" s="608"/>
      <c r="AX115" s="609"/>
      <c r="AY115" s="289"/>
      <c r="AZ115" s="621">
        <f>[1]Ф1Заполн!AY115</f>
        <v>0</v>
      </c>
      <c r="BA115" s="622"/>
      <c r="BB115" s="622"/>
      <c r="BC115" s="622"/>
      <c r="BD115" s="622"/>
      <c r="BE115" s="622"/>
      <c r="BF115" s="622"/>
      <c r="BG115" s="622"/>
      <c r="BH115" s="623"/>
      <c r="BI115" s="621">
        <f>[1]Ф1Заполн!BH115</f>
        <v>0</v>
      </c>
      <c r="BJ115" s="622"/>
      <c r="BK115" s="622"/>
      <c r="BL115" s="622"/>
      <c r="BM115" s="622"/>
      <c r="BN115" s="622"/>
      <c r="BO115" s="622"/>
      <c r="BP115" s="622"/>
      <c r="BQ115" s="623"/>
      <c r="BV115" s="155"/>
      <c r="BW115" s="155"/>
      <c r="BX115" s="153"/>
      <c r="BY115" s="154"/>
      <c r="BZ115" s="154"/>
      <c r="CA115" s="154"/>
    </row>
    <row r="116" spans="1:79" s="140" customFormat="1" ht="13.5" customHeight="1" x14ac:dyDescent="0.25">
      <c r="A116" s="601" t="s">
        <v>156</v>
      </c>
      <c r="B116" s="602"/>
      <c r="C116" s="602"/>
      <c r="D116" s="602"/>
      <c r="E116" s="602"/>
      <c r="F116" s="602"/>
      <c r="G116" s="602"/>
      <c r="H116" s="602"/>
      <c r="I116" s="602"/>
      <c r="J116" s="602"/>
      <c r="K116" s="602"/>
      <c r="L116" s="602"/>
      <c r="M116" s="602"/>
      <c r="N116" s="602"/>
      <c r="O116" s="602"/>
      <c r="P116" s="602"/>
      <c r="Q116" s="602"/>
      <c r="R116" s="602"/>
      <c r="S116" s="602"/>
      <c r="T116" s="602"/>
      <c r="U116" s="602"/>
      <c r="V116" s="602"/>
      <c r="W116" s="602"/>
      <c r="X116" s="602"/>
      <c r="Y116" s="602"/>
      <c r="Z116" s="602"/>
      <c r="AA116" s="602"/>
      <c r="AB116" s="602"/>
      <c r="AC116" s="602"/>
      <c r="AD116" s="602"/>
      <c r="AE116" s="602"/>
      <c r="AF116" s="602"/>
      <c r="AG116" s="602"/>
      <c r="AH116" s="602"/>
      <c r="AI116" s="602"/>
      <c r="AJ116" s="602"/>
      <c r="AK116" s="602"/>
      <c r="AL116" s="602"/>
      <c r="AM116" s="602"/>
      <c r="AN116" s="602"/>
      <c r="AO116" s="602"/>
      <c r="AP116" s="602"/>
      <c r="AQ116" s="602"/>
      <c r="AR116" s="602"/>
      <c r="AS116" s="602"/>
      <c r="AT116" s="603"/>
      <c r="AU116" s="604" t="s">
        <v>157</v>
      </c>
      <c r="AV116" s="605"/>
      <c r="AW116" s="605"/>
      <c r="AX116" s="606"/>
      <c r="AY116" s="288"/>
      <c r="AZ116" s="531">
        <f>[1]Ф1Заполн!AY116</f>
        <v>0</v>
      </c>
      <c r="BA116" s="532"/>
      <c r="BB116" s="532"/>
      <c r="BC116" s="532"/>
      <c r="BD116" s="532"/>
      <c r="BE116" s="532"/>
      <c r="BF116" s="532"/>
      <c r="BG116" s="532"/>
      <c r="BH116" s="533"/>
      <c r="BI116" s="531">
        <f>[1]Ф1Заполн!BH116</f>
        <v>0</v>
      </c>
      <c r="BJ116" s="532"/>
      <c r="BK116" s="532"/>
      <c r="BL116" s="532"/>
      <c r="BM116" s="532"/>
      <c r="BN116" s="532"/>
      <c r="BO116" s="532"/>
      <c r="BP116" s="532"/>
      <c r="BQ116" s="533"/>
      <c r="BV116" s="155"/>
      <c r="BW116" s="155"/>
      <c r="BX116" s="153"/>
      <c r="BY116" s="154"/>
      <c r="BZ116" s="154"/>
      <c r="CA116" s="154"/>
    </row>
    <row r="117" spans="1:79" s="140" customFormat="1" ht="13.5" customHeight="1" x14ac:dyDescent="0.2">
      <c r="A117" s="596" t="s">
        <v>158</v>
      </c>
      <c r="B117" s="596"/>
      <c r="C117" s="596"/>
      <c r="D117" s="596"/>
      <c r="E117" s="596"/>
      <c r="F117" s="596"/>
      <c r="G117" s="596"/>
      <c r="H117" s="596"/>
      <c r="I117" s="596"/>
      <c r="J117" s="596"/>
      <c r="K117" s="596"/>
      <c r="L117" s="596"/>
      <c r="M117" s="596"/>
      <c r="N117" s="596"/>
      <c r="O117" s="596"/>
      <c r="P117" s="596"/>
      <c r="Q117" s="596"/>
      <c r="R117" s="596"/>
      <c r="S117" s="596"/>
      <c r="T117" s="596"/>
      <c r="U117" s="596"/>
      <c r="V117" s="596"/>
      <c r="W117" s="596"/>
      <c r="X117" s="596"/>
      <c r="Y117" s="596"/>
      <c r="Z117" s="596"/>
      <c r="AA117" s="596"/>
      <c r="AB117" s="596"/>
      <c r="AC117" s="596"/>
      <c r="AD117" s="596"/>
      <c r="AE117" s="596"/>
      <c r="AF117" s="596"/>
      <c r="AG117" s="596"/>
      <c r="AH117" s="596"/>
      <c r="AI117" s="596"/>
      <c r="AJ117" s="596"/>
      <c r="AK117" s="596"/>
      <c r="AL117" s="596"/>
      <c r="AM117" s="596"/>
      <c r="AN117" s="596"/>
      <c r="AO117" s="596"/>
      <c r="AP117" s="596"/>
      <c r="AQ117" s="596"/>
      <c r="AR117" s="596"/>
      <c r="AS117" s="596"/>
      <c r="AT117" s="596"/>
      <c r="AU117" s="595" t="s">
        <v>159</v>
      </c>
      <c r="AV117" s="595"/>
      <c r="AW117" s="595"/>
      <c r="AX117" s="595"/>
      <c r="AY117" s="595"/>
      <c r="AZ117" s="595"/>
      <c r="BA117" s="595"/>
      <c r="BB117" s="595"/>
      <c r="BC117" s="595"/>
      <c r="BD117" s="595"/>
      <c r="BE117" s="595"/>
      <c r="BF117" s="595"/>
      <c r="BG117" s="595"/>
      <c r="BH117" s="595"/>
      <c r="BI117" s="595"/>
      <c r="BJ117" s="595"/>
      <c r="BK117" s="595"/>
      <c r="BL117" s="595"/>
      <c r="BM117" s="595"/>
      <c r="BN117" s="595"/>
      <c r="BO117" s="595"/>
      <c r="BP117" s="595"/>
      <c r="BQ117" s="595"/>
      <c r="BV117" s="155"/>
      <c r="BW117" s="155"/>
      <c r="BX117" s="153"/>
      <c r="BY117" s="154"/>
      <c r="BZ117" s="154"/>
      <c r="CA117" s="154"/>
    </row>
    <row r="118" spans="1:79" s="140" customFormat="1" ht="13.5" customHeight="1" x14ac:dyDescent="0.2">
      <c r="A118" s="624" t="s">
        <v>160</v>
      </c>
      <c r="B118" s="624"/>
      <c r="C118" s="624"/>
      <c r="D118" s="624"/>
      <c r="E118" s="624"/>
      <c r="F118" s="624"/>
      <c r="G118" s="624"/>
      <c r="H118" s="624"/>
      <c r="I118" s="624"/>
      <c r="J118" s="624"/>
      <c r="K118" s="624"/>
      <c r="L118" s="624"/>
      <c r="M118" s="624"/>
      <c r="N118" s="624"/>
      <c r="O118" s="624"/>
      <c r="P118" s="624"/>
      <c r="Q118" s="624"/>
      <c r="R118" s="624"/>
      <c r="S118" s="624"/>
      <c r="T118" s="624"/>
      <c r="U118" s="624"/>
      <c r="V118" s="624"/>
      <c r="W118" s="624"/>
      <c r="X118" s="624"/>
      <c r="Y118" s="624"/>
      <c r="Z118" s="624"/>
      <c r="AA118" s="624"/>
      <c r="AB118" s="624"/>
      <c r="AC118" s="624"/>
      <c r="AD118" s="624"/>
      <c r="AE118" s="624"/>
      <c r="AF118" s="624"/>
      <c r="AG118" s="624"/>
      <c r="AH118" s="624"/>
      <c r="AI118" s="624"/>
      <c r="AJ118" s="624"/>
      <c r="AK118" s="624"/>
      <c r="AL118" s="624"/>
      <c r="AM118" s="624"/>
      <c r="AN118" s="624"/>
      <c r="AO118" s="624"/>
      <c r="AP118" s="624"/>
      <c r="AQ118" s="624"/>
      <c r="AR118" s="624"/>
      <c r="AS118" s="624"/>
      <c r="AT118" s="624"/>
      <c r="AU118" s="625" t="s">
        <v>161</v>
      </c>
      <c r="AV118" s="625"/>
      <c r="AW118" s="625"/>
      <c r="AX118" s="625"/>
      <c r="AY118" s="366"/>
      <c r="AZ118" s="621">
        <f>[1]Ф1Заполн!AY118</f>
        <v>0</v>
      </c>
      <c r="BA118" s="622"/>
      <c r="BB118" s="622"/>
      <c r="BC118" s="622"/>
      <c r="BD118" s="622"/>
      <c r="BE118" s="622"/>
      <c r="BF118" s="622"/>
      <c r="BG118" s="622"/>
      <c r="BH118" s="623"/>
      <c r="BI118" s="621">
        <f>[1]Ф1Заполн!BH118</f>
        <v>0</v>
      </c>
      <c r="BJ118" s="622"/>
      <c r="BK118" s="622"/>
      <c r="BL118" s="622"/>
      <c r="BM118" s="622"/>
      <c r="BN118" s="622"/>
      <c r="BO118" s="622"/>
      <c r="BP118" s="622"/>
      <c r="BQ118" s="623"/>
      <c r="BV118" s="155"/>
      <c r="BW118" s="155"/>
      <c r="BX118" s="153"/>
      <c r="BY118" s="154"/>
      <c r="BZ118" s="154"/>
      <c r="CA118" s="154"/>
    </row>
    <row r="119" spans="1:79" s="140" customFormat="1" ht="13.5" customHeight="1" thickBot="1" x14ac:dyDescent="0.25">
      <c r="A119" s="626" t="s">
        <v>162</v>
      </c>
      <c r="B119" s="626"/>
      <c r="C119" s="626"/>
      <c r="D119" s="626"/>
      <c r="E119" s="626"/>
      <c r="F119" s="626"/>
      <c r="G119" s="626"/>
      <c r="H119" s="626"/>
      <c r="I119" s="626"/>
      <c r="J119" s="626"/>
      <c r="K119" s="626"/>
      <c r="L119" s="626"/>
      <c r="M119" s="626"/>
      <c r="N119" s="626"/>
      <c r="O119" s="626"/>
      <c r="P119" s="626"/>
      <c r="Q119" s="626"/>
      <c r="R119" s="626"/>
      <c r="S119" s="626"/>
      <c r="T119" s="626"/>
      <c r="U119" s="626"/>
      <c r="V119" s="626"/>
      <c r="W119" s="626"/>
      <c r="X119" s="626"/>
      <c r="Y119" s="626"/>
      <c r="Z119" s="626"/>
      <c r="AA119" s="626"/>
      <c r="AB119" s="626"/>
      <c r="AC119" s="626"/>
      <c r="AD119" s="626"/>
      <c r="AE119" s="626"/>
      <c r="AF119" s="626"/>
      <c r="AG119" s="626"/>
      <c r="AH119" s="626"/>
      <c r="AI119" s="626"/>
      <c r="AJ119" s="626"/>
      <c r="AK119" s="626"/>
      <c r="AL119" s="626"/>
      <c r="AM119" s="626"/>
      <c r="AN119" s="626"/>
      <c r="AO119" s="626"/>
      <c r="AP119" s="626"/>
      <c r="AQ119" s="626"/>
      <c r="AR119" s="626"/>
      <c r="AS119" s="626"/>
      <c r="AT119" s="626"/>
      <c r="AU119" s="595">
        <v>1615</v>
      </c>
      <c r="AV119" s="595"/>
      <c r="AW119" s="595"/>
      <c r="AX119" s="595"/>
      <c r="AY119" s="286"/>
      <c r="AZ119" s="493">
        <f>[1]Ф1Заполн!AY119</f>
        <v>0</v>
      </c>
      <c r="BA119" s="493"/>
      <c r="BB119" s="493"/>
      <c r="BC119" s="493"/>
      <c r="BD119" s="493"/>
      <c r="BE119" s="493"/>
      <c r="BF119" s="493"/>
      <c r="BG119" s="493"/>
      <c r="BH119" s="493"/>
      <c r="BI119" s="494">
        <f>[1]Ф1Заполн!BH119</f>
        <v>0</v>
      </c>
      <c r="BJ119" s="494"/>
      <c r="BK119" s="494"/>
      <c r="BL119" s="494"/>
      <c r="BM119" s="494"/>
      <c r="BN119" s="494"/>
      <c r="BO119" s="494"/>
      <c r="BP119" s="494"/>
      <c r="BQ119" s="494"/>
      <c r="BV119" s="155"/>
      <c r="BW119" s="155"/>
      <c r="BX119" s="153"/>
      <c r="BY119" s="154"/>
      <c r="BZ119" s="154"/>
      <c r="CA119" s="154"/>
    </row>
    <row r="120" spans="1:79" s="140" customFormat="1" ht="13.5" customHeight="1" thickBot="1" x14ac:dyDescent="0.25">
      <c r="A120" s="626" t="s">
        <v>163</v>
      </c>
      <c r="B120" s="626"/>
      <c r="C120" s="626"/>
      <c r="D120" s="626"/>
      <c r="E120" s="626"/>
      <c r="F120" s="626"/>
      <c r="G120" s="626"/>
      <c r="H120" s="626"/>
      <c r="I120" s="626"/>
      <c r="J120" s="626"/>
      <c r="K120" s="626"/>
      <c r="L120" s="626"/>
      <c r="M120" s="626"/>
      <c r="N120" s="626"/>
      <c r="O120" s="626"/>
      <c r="P120" s="626"/>
      <c r="Q120" s="626"/>
      <c r="R120" s="626"/>
      <c r="S120" s="626"/>
      <c r="T120" s="626"/>
      <c r="U120" s="626"/>
      <c r="V120" s="626"/>
      <c r="W120" s="626"/>
      <c r="X120" s="626"/>
      <c r="Y120" s="626"/>
      <c r="Z120" s="626"/>
      <c r="AA120" s="626"/>
      <c r="AB120" s="626"/>
      <c r="AC120" s="626"/>
      <c r="AD120" s="626"/>
      <c r="AE120" s="626"/>
      <c r="AF120" s="626"/>
      <c r="AG120" s="626"/>
      <c r="AH120" s="626"/>
      <c r="AI120" s="626"/>
      <c r="AJ120" s="626"/>
      <c r="AK120" s="626"/>
      <c r="AL120" s="626"/>
      <c r="AM120" s="626"/>
      <c r="AN120" s="626"/>
      <c r="AO120" s="626"/>
      <c r="AP120" s="626"/>
      <c r="AQ120" s="626"/>
      <c r="AR120" s="626"/>
      <c r="AS120" s="626"/>
      <c r="AT120" s="626"/>
      <c r="AU120" s="595">
        <v>1620</v>
      </c>
      <c r="AV120" s="595"/>
      <c r="AW120" s="595"/>
      <c r="AX120" s="595"/>
      <c r="AY120" s="286">
        <v>14</v>
      </c>
      <c r="AZ120" s="505">
        <f>[1]Ф1Заполн!AY120</f>
        <v>30</v>
      </c>
      <c r="BA120" s="505"/>
      <c r="BB120" s="505"/>
      <c r="BC120" s="505"/>
      <c r="BD120" s="505"/>
      <c r="BE120" s="505"/>
      <c r="BF120" s="505"/>
      <c r="BG120" s="505"/>
      <c r="BH120" s="505"/>
      <c r="BI120" s="494">
        <f>[1]Ф1Заполн!BH120</f>
        <v>76</v>
      </c>
      <c r="BJ120" s="494"/>
      <c r="BK120" s="494"/>
      <c r="BL120" s="494"/>
      <c r="BM120" s="494"/>
      <c r="BN120" s="494"/>
      <c r="BO120" s="494"/>
      <c r="BP120" s="494"/>
      <c r="BQ120" s="494"/>
      <c r="BV120" s="155"/>
      <c r="BW120" s="155" t="s">
        <v>379</v>
      </c>
      <c r="BX120" s="137" t="str">
        <f>IF(AZ120&gt;=AZ121,"OK","НЕТ")</f>
        <v>OK</v>
      </c>
      <c r="BY120" s="137" t="str">
        <f>IF(BI120&gt;=BI121,"OK","НЕТ")</f>
        <v>OK</v>
      </c>
      <c r="BZ120" s="154"/>
      <c r="CA120" s="154"/>
    </row>
    <row r="121" spans="1:79" s="140" customFormat="1" ht="13.5" customHeight="1" x14ac:dyDescent="0.2">
      <c r="A121" s="626" t="s">
        <v>79</v>
      </c>
      <c r="B121" s="626"/>
      <c r="C121" s="626"/>
      <c r="D121" s="626"/>
      <c r="E121" s="626"/>
      <c r="F121" s="626"/>
      <c r="G121" s="626"/>
      <c r="H121" s="626"/>
      <c r="I121" s="626"/>
      <c r="J121" s="626"/>
      <c r="K121" s="626"/>
      <c r="L121" s="626"/>
      <c r="M121" s="626"/>
      <c r="N121" s="626"/>
      <c r="O121" s="626"/>
      <c r="P121" s="626"/>
      <c r="Q121" s="626"/>
      <c r="R121" s="626"/>
      <c r="S121" s="626"/>
      <c r="T121" s="626"/>
      <c r="U121" s="626"/>
      <c r="V121" s="626"/>
      <c r="W121" s="626"/>
      <c r="X121" s="626"/>
      <c r="Y121" s="626"/>
      <c r="Z121" s="626"/>
      <c r="AA121" s="626"/>
      <c r="AB121" s="626"/>
      <c r="AC121" s="626"/>
      <c r="AD121" s="626"/>
      <c r="AE121" s="626"/>
      <c r="AF121" s="626"/>
      <c r="AG121" s="626"/>
      <c r="AH121" s="626"/>
      <c r="AI121" s="626"/>
      <c r="AJ121" s="626"/>
      <c r="AK121" s="626"/>
      <c r="AL121" s="626"/>
      <c r="AM121" s="626"/>
      <c r="AN121" s="626"/>
      <c r="AO121" s="626"/>
      <c r="AP121" s="626"/>
      <c r="AQ121" s="626"/>
      <c r="AR121" s="626"/>
      <c r="AS121" s="626"/>
      <c r="AT121" s="626"/>
      <c r="AU121" s="595">
        <v>1621</v>
      </c>
      <c r="AV121" s="595"/>
      <c r="AW121" s="595"/>
      <c r="AX121" s="595"/>
      <c r="AY121" s="286">
        <v>14</v>
      </c>
      <c r="AZ121" s="505">
        <f>[1]Ф1Заполн!AY121</f>
        <v>30</v>
      </c>
      <c r="BA121" s="505"/>
      <c r="BB121" s="505"/>
      <c r="BC121" s="505"/>
      <c r="BD121" s="505"/>
      <c r="BE121" s="505"/>
      <c r="BF121" s="505"/>
      <c r="BG121" s="505"/>
      <c r="BH121" s="505"/>
      <c r="BI121" s="494">
        <f>[1]Ф1Заполн!BH121</f>
        <v>76</v>
      </c>
      <c r="BJ121" s="494"/>
      <c r="BK121" s="494"/>
      <c r="BL121" s="494"/>
      <c r="BM121" s="494"/>
      <c r="BN121" s="494"/>
      <c r="BO121" s="494"/>
      <c r="BP121" s="494"/>
      <c r="BQ121" s="494"/>
      <c r="BV121" s="155"/>
      <c r="BW121" s="155"/>
      <c r="BX121" s="153"/>
      <c r="BY121" s="154"/>
      <c r="BZ121" s="154"/>
      <c r="CA121" s="154"/>
    </row>
    <row r="122" spans="1:79" s="140" customFormat="1" ht="13.5" customHeight="1" x14ac:dyDescent="0.2">
      <c r="A122" s="626" t="s">
        <v>164</v>
      </c>
      <c r="B122" s="626"/>
      <c r="C122" s="626"/>
      <c r="D122" s="626"/>
      <c r="E122" s="626"/>
      <c r="F122" s="626"/>
      <c r="G122" s="626"/>
      <c r="H122" s="626"/>
      <c r="I122" s="626"/>
      <c r="J122" s="626"/>
      <c r="K122" s="626"/>
      <c r="L122" s="626"/>
      <c r="M122" s="626"/>
      <c r="N122" s="626"/>
      <c r="O122" s="626"/>
      <c r="P122" s="626"/>
      <c r="Q122" s="626"/>
      <c r="R122" s="626"/>
      <c r="S122" s="626"/>
      <c r="T122" s="626"/>
      <c r="U122" s="626"/>
      <c r="V122" s="626"/>
      <c r="W122" s="626"/>
      <c r="X122" s="626"/>
      <c r="Y122" s="626"/>
      <c r="Z122" s="626"/>
      <c r="AA122" s="626"/>
      <c r="AB122" s="626"/>
      <c r="AC122" s="626"/>
      <c r="AD122" s="626"/>
      <c r="AE122" s="626"/>
      <c r="AF122" s="626"/>
      <c r="AG122" s="626"/>
      <c r="AH122" s="626"/>
      <c r="AI122" s="626"/>
      <c r="AJ122" s="626"/>
      <c r="AK122" s="626"/>
      <c r="AL122" s="626"/>
      <c r="AM122" s="626"/>
      <c r="AN122" s="626"/>
      <c r="AO122" s="626"/>
      <c r="AP122" s="626"/>
      <c r="AQ122" s="626"/>
      <c r="AR122" s="626"/>
      <c r="AS122" s="626"/>
      <c r="AT122" s="626"/>
      <c r="AU122" s="595">
        <v>1625</v>
      </c>
      <c r="AV122" s="595"/>
      <c r="AW122" s="595"/>
      <c r="AX122" s="595"/>
      <c r="AY122" s="286"/>
      <c r="AZ122" s="505">
        <f>[1]Ф1Заполн!AY122</f>
        <v>0</v>
      </c>
      <c r="BA122" s="505"/>
      <c r="BB122" s="505"/>
      <c r="BC122" s="505"/>
      <c r="BD122" s="505"/>
      <c r="BE122" s="505"/>
      <c r="BF122" s="505"/>
      <c r="BG122" s="505"/>
      <c r="BH122" s="505"/>
      <c r="BI122" s="494">
        <f>[1]Ф1Заполн!BH122</f>
        <v>0</v>
      </c>
      <c r="BJ122" s="494"/>
      <c r="BK122" s="494"/>
      <c r="BL122" s="494"/>
      <c r="BM122" s="494"/>
      <c r="BN122" s="494"/>
      <c r="BO122" s="494"/>
      <c r="BP122" s="494"/>
      <c r="BQ122" s="494"/>
      <c r="BV122" s="155"/>
      <c r="BW122" s="155"/>
      <c r="BX122" s="153"/>
      <c r="BY122" s="154"/>
      <c r="BZ122" s="154"/>
      <c r="CA122" s="154"/>
    </row>
    <row r="123" spans="1:79" s="140" customFormat="1" ht="13.5" customHeight="1" x14ac:dyDescent="0.2">
      <c r="A123" s="626" t="s">
        <v>165</v>
      </c>
      <c r="B123" s="626"/>
      <c r="C123" s="626"/>
      <c r="D123" s="626"/>
      <c r="E123" s="626"/>
      <c r="F123" s="626"/>
      <c r="G123" s="626"/>
      <c r="H123" s="626"/>
      <c r="I123" s="626"/>
      <c r="J123" s="626"/>
      <c r="K123" s="626"/>
      <c r="L123" s="626"/>
      <c r="M123" s="626"/>
      <c r="N123" s="626"/>
      <c r="O123" s="626"/>
      <c r="P123" s="626"/>
      <c r="Q123" s="626"/>
      <c r="R123" s="626"/>
      <c r="S123" s="626"/>
      <c r="T123" s="626"/>
      <c r="U123" s="626"/>
      <c r="V123" s="626"/>
      <c r="W123" s="626"/>
      <c r="X123" s="626"/>
      <c r="Y123" s="626"/>
      <c r="Z123" s="626"/>
      <c r="AA123" s="626"/>
      <c r="AB123" s="626"/>
      <c r="AC123" s="626"/>
      <c r="AD123" s="626"/>
      <c r="AE123" s="626"/>
      <c r="AF123" s="626"/>
      <c r="AG123" s="626"/>
      <c r="AH123" s="626"/>
      <c r="AI123" s="626"/>
      <c r="AJ123" s="626"/>
      <c r="AK123" s="626"/>
      <c r="AL123" s="626"/>
      <c r="AM123" s="626"/>
      <c r="AN123" s="626"/>
      <c r="AO123" s="626"/>
      <c r="AP123" s="626"/>
      <c r="AQ123" s="626"/>
      <c r="AR123" s="626"/>
      <c r="AS123" s="626"/>
      <c r="AT123" s="626"/>
      <c r="AU123" s="595">
        <v>1630</v>
      </c>
      <c r="AV123" s="595"/>
      <c r="AW123" s="595"/>
      <c r="AX123" s="595"/>
      <c r="AY123" s="286"/>
      <c r="AZ123" s="505">
        <f>[1]Ф1Заполн!AY123</f>
        <v>0</v>
      </c>
      <c r="BA123" s="505"/>
      <c r="BB123" s="505"/>
      <c r="BC123" s="505"/>
      <c r="BD123" s="505"/>
      <c r="BE123" s="505"/>
      <c r="BF123" s="505"/>
      <c r="BG123" s="505"/>
      <c r="BH123" s="505"/>
      <c r="BI123" s="494">
        <f>[1]Ф1Заполн!BH123</f>
        <v>0</v>
      </c>
      <c r="BJ123" s="494"/>
      <c r="BK123" s="494"/>
      <c r="BL123" s="494"/>
      <c r="BM123" s="494"/>
      <c r="BN123" s="494"/>
      <c r="BO123" s="494"/>
      <c r="BP123" s="494"/>
      <c r="BQ123" s="494"/>
      <c r="BV123" s="155"/>
      <c r="BW123" s="155"/>
      <c r="BX123" s="153"/>
      <c r="BY123" s="154"/>
      <c r="BZ123" s="154"/>
      <c r="CA123" s="154"/>
    </row>
    <row r="124" spans="1:79" s="140" customFormat="1" ht="13.5" customHeight="1" x14ac:dyDescent="0.2">
      <c r="A124" s="601" t="s">
        <v>166</v>
      </c>
      <c r="B124" s="602"/>
      <c r="C124" s="602"/>
      <c r="D124" s="602"/>
      <c r="E124" s="602"/>
      <c r="F124" s="602"/>
      <c r="G124" s="602"/>
      <c r="H124" s="602"/>
      <c r="I124" s="602"/>
      <c r="J124" s="602"/>
      <c r="K124" s="602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  <c r="AA124" s="602"/>
      <c r="AB124" s="602"/>
      <c r="AC124" s="602"/>
      <c r="AD124" s="602"/>
      <c r="AE124" s="602"/>
      <c r="AF124" s="602"/>
      <c r="AG124" s="602"/>
      <c r="AH124" s="602"/>
      <c r="AI124" s="602"/>
      <c r="AJ124" s="602"/>
      <c r="AK124" s="602"/>
      <c r="AL124" s="602"/>
      <c r="AM124" s="602"/>
      <c r="AN124" s="602"/>
      <c r="AO124" s="602"/>
      <c r="AP124" s="602"/>
      <c r="AQ124" s="602"/>
      <c r="AR124" s="602"/>
      <c r="AS124" s="602"/>
      <c r="AT124" s="603"/>
      <c r="AU124" s="614" t="s">
        <v>167</v>
      </c>
      <c r="AV124" s="615"/>
      <c r="AW124" s="615"/>
      <c r="AX124" s="616"/>
      <c r="AY124" s="284">
        <v>14</v>
      </c>
      <c r="AZ124" s="516">
        <f>[1]Ф1Заполн!AY124</f>
        <v>3</v>
      </c>
      <c r="BA124" s="517"/>
      <c r="BB124" s="517"/>
      <c r="BC124" s="517"/>
      <c r="BD124" s="517"/>
      <c r="BE124" s="517"/>
      <c r="BF124" s="517"/>
      <c r="BG124" s="517"/>
      <c r="BH124" s="518"/>
      <c r="BI124" s="519">
        <f>[1]Ф1Заполн!BH124</f>
        <v>4</v>
      </c>
      <c r="BJ124" s="520"/>
      <c r="BK124" s="520"/>
      <c r="BL124" s="520"/>
      <c r="BM124" s="520"/>
      <c r="BN124" s="520"/>
      <c r="BO124" s="520"/>
      <c r="BP124" s="520"/>
      <c r="BQ124" s="521"/>
      <c r="BV124" s="155"/>
      <c r="BW124" s="155"/>
      <c r="BX124" s="153"/>
      <c r="BY124" s="154"/>
      <c r="BZ124" s="154"/>
      <c r="CA124" s="154"/>
    </row>
    <row r="125" spans="1:79" s="140" customFormat="1" ht="13.5" customHeight="1" x14ac:dyDescent="0.2">
      <c r="A125" s="601" t="s">
        <v>168</v>
      </c>
      <c r="B125" s="602"/>
      <c r="C125" s="602"/>
      <c r="D125" s="602"/>
      <c r="E125" s="602"/>
      <c r="F125" s="602"/>
      <c r="G125" s="602"/>
      <c r="H125" s="602"/>
      <c r="I125" s="602"/>
      <c r="J125" s="602"/>
      <c r="K125" s="602"/>
      <c r="L125" s="602"/>
      <c r="M125" s="602"/>
      <c r="N125" s="602"/>
      <c r="O125" s="602"/>
      <c r="P125" s="602"/>
      <c r="Q125" s="602"/>
      <c r="R125" s="602"/>
      <c r="S125" s="602"/>
      <c r="T125" s="602"/>
      <c r="U125" s="602"/>
      <c r="V125" s="602"/>
      <c r="W125" s="602"/>
      <c r="X125" s="602"/>
      <c r="Y125" s="602"/>
      <c r="Z125" s="602"/>
      <c r="AA125" s="602"/>
      <c r="AB125" s="602"/>
      <c r="AC125" s="602"/>
      <c r="AD125" s="602"/>
      <c r="AE125" s="602"/>
      <c r="AF125" s="602"/>
      <c r="AG125" s="602"/>
      <c r="AH125" s="602"/>
      <c r="AI125" s="602"/>
      <c r="AJ125" s="602"/>
      <c r="AK125" s="602"/>
      <c r="AL125" s="602"/>
      <c r="AM125" s="602"/>
      <c r="AN125" s="602"/>
      <c r="AO125" s="602"/>
      <c r="AP125" s="602"/>
      <c r="AQ125" s="602"/>
      <c r="AR125" s="602"/>
      <c r="AS125" s="602"/>
      <c r="AT125" s="603"/>
      <c r="AU125" s="614" t="s">
        <v>169</v>
      </c>
      <c r="AV125" s="615"/>
      <c r="AW125" s="615"/>
      <c r="AX125" s="616"/>
      <c r="AY125" s="284"/>
      <c r="AZ125" s="516">
        <f>[1]Ф1Заполн!AY125</f>
        <v>0</v>
      </c>
      <c r="BA125" s="517"/>
      <c r="BB125" s="517"/>
      <c r="BC125" s="517"/>
      <c r="BD125" s="517"/>
      <c r="BE125" s="517"/>
      <c r="BF125" s="517"/>
      <c r="BG125" s="517"/>
      <c r="BH125" s="518"/>
      <c r="BI125" s="519">
        <f>[1]Ф1Заполн!BH125</f>
        <v>0</v>
      </c>
      <c r="BJ125" s="520"/>
      <c r="BK125" s="520"/>
      <c r="BL125" s="520"/>
      <c r="BM125" s="520"/>
      <c r="BN125" s="520"/>
      <c r="BO125" s="520"/>
      <c r="BP125" s="520"/>
      <c r="BQ125" s="521"/>
      <c r="BV125" s="155"/>
      <c r="BW125" s="155"/>
      <c r="BX125" s="153"/>
      <c r="BY125" s="154"/>
      <c r="BZ125" s="154"/>
      <c r="CA125" s="154"/>
    </row>
    <row r="126" spans="1:79" s="140" customFormat="1" ht="13.5" customHeight="1" x14ac:dyDescent="0.2">
      <c r="A126" s="601" t="s">
        <v>170</v>
      </c>
      <c r="B126" s="602"/>
      <c r="C126" s="602"/>
      <c r="D126" s="602"/>
      <c r="E126" s="602"/>
      <c r="F126" s="602"/>
      <c r="G126" s="602"/>
      <c r="H126" s="602"/>
      <c r="I126" s="602"/>
      <c r="J126" s="602"/>
      <c r="K126" s="602"/>
      <c r="L126" s="602"/>
      <c r="M126" s="602"/>
      <c r="N126" s="602"/>
      <c r="O126" s="602"/>
      <c r="P126" s="602"/>
      <c r="Q126" s="602"/>
      <c r="R126" s="602"/>
      <c r="S126" s="602"/>
      <c r="T126" s="602"/>
      <c r="U126" s="602"/>
      <c r="V126" s="602"/>
      <c r="W126" s="602"/>
      <c r="X126" s="602"/>
      <c r="Y126" s="602"/>
      <c r="Z126" s="602"/>
      <c r="AA126" s="602"/>
      <c r="AB126" s="602"/>
      <c r="AC126" s="602"/>
      <c r="AD126" s="602"/>
      <c r="AE126" s="602"/>
      <c r="AF126" s="602"/>
      <c r="AG126" s="602"/>
      <c r="AH126" s="602"/>
      <c r="AI126" s="602"/>
      <c r="AJ126" s="602"/>
      <c r="AK126" s="602"/>
      <c r="AL126" s="602"/>
      <c r="AM126" s="602"/>
      <c r="AN126" s="602"/>
      <c r="AO126" s="602"/>
      <c r="AP126" s="602"/>
      <c r="AQ126" s="602"/>
      <c r="AR126" s="602"/>
      <c r="AS126" s="602"/>
      <c r="AT126" s="603"/>
      <c r="AU126" s="614" t="s">
        <v>171</v>
      </c>
      <c r="AV126" s="615"/>
      <c r="AW126" s="615"/>
      <c r="AX126" s="616"/>
      <c r="AY126" s="284"/>
      <c r="AZ126" s="516">
        <f>[1]Ф1Заполн!AY126</f>
        <v>0</v>
      </c>
      <c r="BA126" s="517"/>
      <c r="BB126" s="517"/>
      <c r="BC126" s="517"/>
      <c r="BD126" s="517"/>
      <c r="BE126" s="517"/>
      <c r="BF126" s="517"/>
      <c r="BG126" s="517"/>
      <c r="BH126" s="518"/>
      <c r="BI126" s="519">
        <f>[1]Ф1Заполн!BH126</f>
        <v>0</v>
      </c>
      <c r="BJ126" s="520"/>
      <c r="BK126" s="520"/>
      <c r="BL126" s="520"/>
      <c r="BM126" s="520"/>
      <c r="BN126" s="520"/>
      <c r="BO126" s="520"/>
      <c r="BP126" s="520"/>
      <c r="BQ126" s="521"/>
      <c r="BV126" s="155"/>
      <c r="BW126" s="155"/>
      <c r="BX126" s="153"/>
      <c r="BY126" s="154"/>
      <c r="BZ126" s="154"/>
      <c r="CA126" s="154"/>
    </row>
    <row r="127" spans="1:79" s="140" customFormat="1" ht="13.5" customHeight="1" x14ac:dyDescent="0.2">
      <c r="A127" s="601" t="s">
        <v>172</v>
      </c>
      <c r="B127" s="602"/>
      <c r="C127" s="602"/>
      <c r="D127" s="602"/>
      <c r="E127" s="602"/>
      <c r="F127" s="602"/>
      <c r="G127" s="602"/>
      <c r="H127" s="602"/>
      <c r="I127" s="602"/>
      <c r="J127" s="602"/>
      <c r="K127" s="602"/>
      <c r="L127" s="602"/>
      <c r="M127" s="602"/>
      <c r="N127" s="602"/>
      <c r="O127" s="602"/>
      <c r="P127" s="602"/>
      <c r="Q127" s="602"/>
      <c r="R127" s="602"/>
      <c r="S127" s="602"/>
      <c r="T127" s="602"/>
      <c r="U127" s="602"/>
      <c r="V127" s="602"/>
      <c r="W127" s="602"/>
      <c r="X127" s="602"/>
      <c r="Y127" s="602"/>
      <c r="Z127" s="602"/>
      <c r="AA127" s="602"/>
      <c r="AB127" s="602"/>
      <c r="AC127" s="602"/>
      <c r="AD127" s="602"/>
      <c r="AE127" s="602"/>
      <c r="AF127" s="602"/>
      <c r="AG127" s="602"/>
      <c r="AH127" s="602"/>
      <c r="AI127" s="602"/>
      <c r="AJ127" s="602"/>
      <c r="AK127" s="602"/>
      <c r="AL127" s="602"/>
      <c r="AM127" s="602"/>
      <c r="AN127" s="602"/>
      <c r="AO127" s="602"/>
      <c r="AP127" s="602"/>
      <c r="AQ127" s="602"/>
      <c r="AR127" s="602"/>
      <c r="AS127" s="602"/>
      <c r="AT127" s="603"/>
      <c r="AU127" s="614" t="s">
        <v>173</v>
      </c>
      <c r="AV127" s="615"/>
      <c r="AW127" s="615"/>
      <c r="AX127" s="616"/>
      <c r="AY127" s="284"/>
      <c r="AZ127" s="516">
        <f>[1]Ф1Заполн!AY127</f>
        <v>0</v>
      </c>
      <c r="BA127" s="517"/>
      <c r="BB127" s="517"/>
      <c r="BC127" s="517"/>
      <c r="BD127" s="517"/>
      <c r="BE127" s="517"/>
      <c r="BF127" s="517"/>
      <c r="BG127" s="517"/>
      <c r="BH127" s="518"/>
      <c r="BI127" s="519">
        <f>[1]Ф1Заполн!BH127</f>
        <v>0</v>
      </c>
      <c r="BJ127" s="520"/>
      <c r="BK127" s="520"/>
      <c r="BL127" s="520"/>
      <c r="BM127" s="520"/>
      <c r="BN127" s="520"/>
      <c r="BO127" s="520"/>
      <c r="BP127" s="520"/>
      <c r="BQ127" s="521"/>
      <c r="BV127" s="155"/>
      <c r="BW127" s="155"/>
      <c r="BX127" s="153"/>
      <c r="BY127" s="154"/>
      <c r="BZ127" s="154"/>
      <c r="CA127" s="154"/>
    </row>
    <row r="128" spans="1:79" s="140" customFormat="1" ht="13.5" customHeight="1" x14ac:dyDescent="0.2">
      <c r="A128" s="596" t="s">
        <v>174</v>
      </c>
      <c r="B128" s="596"/>
      <c r="C128" s="596"/>
      <c r="D128" s="596"/>
      <c r="E128" s="596"/>
      <c r="F128" s="596"/>
      <c r="G128" s="596"/>
      <c r="H128" s="596"/>
      <c r="I128" s="596"/>
      <c r="J128" s="596"/>
      <c r="K128" s="596"/>
      <c r="L128" s="596"/>
      <c r="M128" s="596"/>
      <c r="N128" s="596"/>
      <c r="O128" s="596"/>
      <c r="P128" s="596"/>
      <c r="Q128" s="596"/>
      <c r="R128" s="596"/>
      <c r="S128" s="596"/>
      <c r="T128" s="596"/>
      <c r="U128" s="596"/>
      <c r="V128" s="596"/>
      <c r="W128" s="596"/>
      <c r="X128" s="596"/>
      <c r="Y128" s="596"/>
      <c r="Z128" s="596"/>
      <c r="AA128" s="596"/>
      <c r="AB128" s="596"/>
      <c r="AC128" s="596"/>
      <c r="AD128" s="596"/>
      <c r="AE128" s="596"/>
      <c r="AF128" s="596"/>
      <c r="AG128" s="596"/>
      <c r="AH128" s="596"/>
      <c r="AI128" s="596"/>
      <c r="AJ128" s="596"/>
      <c r="AK128" s="596"/>
      <c r="AL128" s="596"/>
      <c r="AM128" s="596"/>
      <c r="AN128" s="596"/>
      <c r="AO128" s="596"/>
      <c r="AP128" s="596"/>
      <c r="AQ128" s="596"/>
      <c r="AR128" s="596"/>
      <c r="AS128" s="596"/>
      <c r="AT128" s="596"/>
      <c r="AU128" s="627">
        <v>1660</v>
      </c>
      <c r="AV128" s="627"/>
      <c r="AW128" s="627"/>
      <c r="AX128" s="627"/>
      <c r="AY128" s="287">
        <v>14</v>
      </c>
      <c r="AZ128" s="505">
        <f>[1]Ф1Заполн!AY128</f>
        <v>3</v>
      </c>
      <c r="BA128" s="505"/>
      <c r="BB128" s="505"/>
      <c r="BC128" s="505"/>
      <c r="BD128" s="505"/>
      <c r="BE128" s="505"/>
      <c r="BF128" s="505"/>
      <c r="BG128" s="505"/>
      <c r="BH128" s="505"/>
      <c r="BI128" s="494">
        <f>[1]Ф1Заполн!BH128</f>
        <v>15</v>
      </c>
      <c r="BJ128" s="494"/>
      <c r="BK128" s="494"/>
      <c r="BL128" s="494"/>
      <c r="BM128" s="494"/>
      <c r="BN128" s="494"/>
      <c r="BO128" s="494"/>
      <c r="BP128" s="494"/>
      <c r="BQ128" s="494"/>
      <c r="BV128" s="155"/>
      <c r="BW128" s="155"/>
      <c r="BX128" s="153"/>
      <c r="BY128" s="154"/>
      <c r="BZ128" s="154"/>
      <c r="CA128" s="154"/>
    </row>
    <row r="129" spans="1:79" s="140" customFormat="1" ht="13.5" customHeight="1" x14ac:dyDescent="0.2">
      <c r="A129" s="596" t="s">
        <v>175</v>
      </c>
      <c r="B129" s="596"/>
      <c r="C129" s="596"/>
      <c r="D129" s="596"/>
      <c r="E129" s="596"/>
      <c r="F129" s="596"/>
      <c r="G129" s="596"/>
      <c r="H129" s="596"/>
      <c r="I129" s="596"/>
      <c r="J129" s="596"/>
      <c r="K129" s="596"/>
      <c r="L129" s="596"/>
      <c r="M129" s="596"/>
      <c r="N129" s="596"/>
      <c r="O129" s="596"/>
      <c r="P129" s="596"/>
      <c r="Q129" s="596"/>
      <c r="R129" s="596"/>
      <c r="S129" s="596"/>
      <c r="T129" s="596"/>
      <c r="U129" s="596"/>
      <c r="V129" s="596"/>
      <c r="W129" s="596"/>
      <c r="X129" s="596"/>
      <c r="Y129" s="596"/>
      <c r="Z129" s="596"/>
      <c r="AA129" s="596"/>
      <c r="AB129" s="596"/>
      <c r="AC129" s="596"/>
      <c r="AD129" s="596"/>
      <c r="AE129" s="596"/>
      <c r="AF129" s="596"/>
      <c r="AG129" s="596"/>
      <c r="AH129" s="596"/>
      <c r="AI129" s="596"/>
      <c r="AJ129" s="596"/>
      <c r="AK129" s="596"/>
      <c r="AL129" s="596"/>
      <c r="AM129" s="596"/>
      <c r="AN129" s="596"/>
      <c r="AO129" s="596"/>
      <c r="AP129" s="596"/>
      <c r="AQ129" s="596"/>
      <c r="AR129" s="596"/>
      <c r="AS129" s="596"/>
      <c r="AT129" s="596"/>
      <c r="AU129" s="595">
        <v>1665</v>
      </c>
      <c r="AV129" s="595"/>
      <c r="AW129" s="595"/>
      <c r="AX129" s="595"/>
      <c r="AY129" s="286"/>
      <c r="AZ129" s="505">
        <f>[1]Ф1Заполн!AY129</f>
        <v>0</v>
      </c>
      <c r="BA129" s="505"/>
      <c r="BB129" s="505"/>
      <c r="BC129" s="505"/>
      <c r="BD129" s="505"/>
      <c r="BE129" s="505"/>
      <c r="BF129" s="505"/>
      <c r="BG129" s="505"/>
      <c r="BH129" s="505"/>
      <c r="BI129" s="494">
        <f>[1]Ф1Заполн!BH129</f>
        <v>0</v>
      </c>
      <c r="BJ129" s="494"/>
      <c r="BK129" s="494"/>
      <c r="BL129" s="494"/>
      <c r="BM129" s="494"/>
      <c r="BN129" s="494"/>
      <c r="BO129" s="494"/>
      <c r="BP129" s="494"/>
      <c r="BQ129" s="494"/>
      <c r="BV129" s="155"/>
      <c r="BW129" s="155"/>
      <c r="BX129" s="153"/>
      <c r="BY129" s="154"/>
      <c r="BZ129" s="154"/>
      <c r="CA129" s="154"/>
    </row>
    <row r="130" spans="1:79" s="140" customFormat="1" ht="13.5" customHeight="1" x14ac:dyDescent="0.2">
      <c r="A130" s="601" t="s">
        <v>176</v>
      </c>
      <c r="B130" s="602"/>
      <c r="C130" s="602"/>
      <c r="D130" s="602"/>
      <c r="E130" s="602"/>
      <c r="F130" s="602"/>
      <c r="G130" s="602"/>
      <c r="H130" s="602"/>
      <c r="I130" s="602"/>
      <c r="J130" s="602"/>
      <c r="K130" s="602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02"/>
      <c r="Y130" s="602"/>
      <c r="Z130" s="602"/>
      <c r="AA130" s="602"/>
      <c r="AB130" s="602"/>
      <c r="AC130" s="602"/>
      <c r="AD130" s="602"/>
      <c r="AE130" s="602"/>
      <c r="AF130" s="602"/>
      <c r="AG130" s="602"/>
      <c r="AH130" s="602"/>
      <c r="AI130" s="602"/>
      <c r="AJ130" s="602"/>
      <c r="AK130" s="602"/>
      <c r="AL130" s="602"/>
      <c r="AM130" s="602"/>
      <c r="AN130" s="602"/>
      <c r="AO130" s="602"/>
      <c r="AP130" s="602"/>
      <c r="AQ130" s="602"/>
      <c r="AR130" s="602"/>
      <c r="AS130" s="602"/>
      <c r="AT130" s="603"/>
      <c r="AU130" s="614" t="s">
        <v>177</v>
      </c>
      <c r="AV130" s="615"/>
      <c r="AW130" s="615"/>
      <c r="AX130" s="616"/>
      <c r="AY130" s="284"/>
      <c r="AZ130" s="516">
        <f>[1]Ф1Заполн!AY130</f>
        <v>0</v>
      </c>
      <c r="BA130" s="517"/>
      <c r="BB130" s="517"/>
      <c r="BC130" s="517"/>
      <c r="BD130" s="517"/>
      <c r="BE130" s="517"/>
      <c r="BF130" s="517"/>
      <c r="BG130" s="517"/>
      <c r="BH130" s="518"/>
      <c r="BI130" s="519">
        <f>[1]Ф1Заполн!BH130</f>
        <v>0</v>
      </c>
      <c r="BJ130" s="520"/>
      <c r="BK130" s="520"/>
      <c r="BL130" s="520"/>
      <c r="BM130" s="520"/>
      <c r="BN130" s="520"/>
      <c r="BO130" s="520"/>
      <c r="BP130" s="520"/>
      <c r="BQ130" s="521"/>
      <c r="BV130" s="155"/>
      <c r="BW130" s="155"/>
      <c r="BX130" s="153"/>
      <c r="BY130" s="154"/>
      <c r="BZ130" s="154"/>
      <c r="CA130" s="154"/>
    </row>
    <row r="131" spans="1:79" s="140" customFormat="1" ht="13.5" customHeight="1" x14ac:dyDescent="0.2">
      <c r="A131" s="596" t="s">
        <v>178</v>
      </c>
      <c r="B131" s="596"/>
      <c r="C131" s="596"/>
      <c r="D131" s="596"/>
      <c r="E131" s="596"/>
      <c r="F131" s="596"/>
      <c r="G131" s="596"/>
      <c r="H131" s="596"/>
      <c r="I131" s="596"/>
      <c r="J131" s="596"/>
      <c r="K131" s="596"/>
      <c r="L131" s="596"/>
      <c r="M131" s="596"/>
      <c r="N131" s="596"/>
      <c r="O131" s="596"/>
      <c r="P131" s="596"/>
      <c r="Q131" s="596"/>
      <c r="R131" s="596"/>
      <c r="S131" s="596"/>
      <c r="T131" s="596"/>
      <c r="U131" s="596"/>
      <c r="V131" s="596"/>
      <c r="W131" s="596"/>
      <c r="X131" s="596"/>
      <c r="Y131" s="596"/>
      <c r="Z131" s="596"/>
      <c r="AA131" s="596"/>
      <c r="AB131" s="596"/>
      <c r="AC131" s="596"/>
      <c r="AD131" s="596"/>
      <c r="AE131" s="596"/>
      <c r="AF131" s="596"/>
      <c r="AG131" s="596"/>
      <c r="AH131" s="596"/>
      <c r="AI131" s="596"/>
      <c r="AJ131" s="596"/>
      <c r="AK131" s="596"/>
      <c r="AL131" s="596"/>
      <c r="AM131" s="596"/>
      <c r="AN131" s="596"/>
      <c r="AO131" s="596"/>
      <c r="AP131" s="596"/>
      <c r="AQ131" s="596"/>
      <c r="AR131" s="596"/>
      <c r="AS131" s="596"/>
      <c r="AT131" s="596"/>
      <c r="AU131" s="595">
        <v>1690</v>
      </c>
      <c r="AV131" s="595"/>
      <c r="AW131" s="595"/>
      <c r="AX131" s="595"/>
      <c r="AY131" s="286">
        <v>14</v>
      </c>
      <c r="AZ131" s="493">
        <f>[1]Ф1Заполн!AY131</f>
        <v>0</v>
      </c>
      <c r="BA131" s="493"/>
      <c r="BB131" s="493"/>
      <c r="BC131" s="493"/>
      <c r="BD131" s="493"/>
      <c r="BE131" s="493"/>
      <c r="BF131" s="493"/>
      <c r="BG131" s="493"/>
      <c r="BH131" s="493"/>
      <c r="BI131" s="494">
        <f>[1]Ф1Заполн!BH131</f>
        <v>2043</v>
      </c>
      <c r="BJ131" s="494"/>
      <c r="BK131" s="494"/>
      <c r="BL131" s="494"/>
      <c r="BM131" s="494"/>
      <c r="BN131" s="494"/>
      <c r="BO131" s="494"/>
      <c r="BP131" s="494"/>
      <c r="BQ131" s="494"/>
      <c r="BV131" s="155"/>
      <c r="BW131" s="155"/>
      <c r="BX131" s="153"/>
      <c r="BY131" s="154"/>
      <c r="BZ131" s="154"/>
      <c r="CA131" s="154"/>
    </row>
    <row r="132" spans="1:79" s="140" customFormat="1" ht="13.5" customHeight="1" x14ac:dyDescent="0.2">
      <c r="A132" s="534" t="s">
        <v>179</v>
      </c>
      <c r="B132" s="534"/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  <c r="AK132" s="534"/>
      <c r="AL132" s="534"/>
      <c r="AM132" s="534"/>
      <c r="AN132" s="534"/>
      <c r="AO132" s="534"/>
      <c r="AP132" s="534"/>
      <c r="AQ132" s="534"/>
      <c r="AR132" s="534"/>
      <c r="AS132" s="534"/>
      <c r="AT132" s="534"/>
      <c r="AU132" s="480">
        <v>1695</v>
      </c>
      <c r="AV132" s="480"/>
      <c r="AW132" s="480"/>
      <c r="AX132" s="480"/>
      <c r="AY132" s="282"/>
      <c r="AZ132" s="589">
        <f>AZ115+AZ116+AZ118+AZ119+AZ120+AZ122+AZ123+AZ124+AZ125+AZ126+AZ127+AZ128+AZ129+AZ130+AZ131</f>
        <v>36</v>
      </c>
      <c r="BA132" s="589"/>
      <c r="BB132" s="589"/>
      <c r="BC132" s="589"/>
      <c r="BD132" s="589"/>
      <c r="BE132" s="589"/>
      <c r="BF132" s="589"/>
      <c r="BG132" s="589"/>
      <c r="BH132" s="589"/>
      <c r="BI132" s="508">
        <f>BI115+BI116+BI118+BI119+BI120+BI122+BI123+BI124+BI125+BI126+BI127+BI128+BI129+BI130+BI131</f>
        <v>2138</v>
      </c>
      <c r="BJ132" s="508"/>
      <c r="BK132" s="508"/>
      <c r="BL132" s="508"/>
      <c r="BM132" s="508"/>
      <c r="BN132" s="508"/>
      <c r="BO132" s="508"/>
      <c r="BP132" s="508"/>
      <c r="BQ132" s="508"/>
      <c r="BV132" s="155"/>
      <c r="BW132" s="155" t="s">
        <v>380</v>
      </c>
      <c r="BX132" s="153"/>
      <c r="BY132" s="154"/>
      <c r="BZ132" s="154"/>
      <c r="CA132" s="154"/>
    </row>
    <row r="133" spans="1:79" s="164" customFormat="1" ht="13.5" customHeight="1" x14ac:dyDescent="0.2">
      <c r="A133" s="630" t="s">
        <v>477</v>
      </c>
      <c r="B133" s="631"/>
      <c r="C133" s="631"/>
      <c r="D133" s="631"/>
      <c r="E133" s="631"/>
      <c r="F133" s="631"/>
      <c r="G133" s="631"/>
      <c r="H133" s="631"/>
      <c r="I133" s="631"/>
      <c r="J133" s="631"/>
      <c r="K133" s="631"/>
      <c r="L133" s="631"/>
      <c r="M133" s="631"/>
      <c r="N133" s="631"/>
      <c r="O133" s="631"/>
      <c r="P133" s="631"/>
      <c r="Q133" s="631"/>
      <c r="R133" s="631"/>
      <c r="S133" s="631"/>
      <c r="T133" s="631"/>
      <c r="U133" s="631"/>
      <c r="V133" s="631"/>
      <c r="W133" s="631"/>
      <c r="X133" s="631"/>
      <c r="Y133" s="631"/>
      <c r="Z133" s="631"/>
      <c r="AA133" s="631"/>
      <c r="AB133" s="631"/>
      <c r="AC133" s="631"/>
      <c r="AD133" s="631"/>
      <c r="AE133" s="631"/>
      <c r="AF133" s="631"/>
      <c r="AG133" s="631"/>
      <c r="AH133" s="631"/>
      <c r="AI133" s="631"/>
      <c r="AJ133" s="631"/>
      <c r="AK133" s="631"/>
      <c r="AL133" s="631"/>
      <c r="AM133" s="631"/>
      <c r="AN133" s="631"/>
      <c r="AO133" s="631"/>
      <c r="AP133" s="631"/>
      <c r="AQ133" s="631"/>
      <c r="AR133" s="631"/>
      <c r="AS133" s="631"/>
      <c r="AT133" s="632"/>
      <c r="AU133" s="633">
        <v>1700</v>
      </c>
      <c r="AV133" s="634"/>
      <c r="AW133" s="634"/>
      <c r="AX133" s="635"/>
      <c r="AY133" s="283"/>
      <c r="AZ133" s="528">
        <f>[1]Ф1Заполн!AY133</f>
        <v>0</v>
      </c>
      <c r="BA133" s="529"/>
      <c r="BB133" s="529"/>
      <c r="BC133" s="529"/>
      <c r="BD133" s="529"/>
      <c r="BE133" s="529"/>
      <c r="BF133" s="529"/>
      <c r="BG133" s="529"/>
      <c r="BH133" s="530"/>
      <c r="BI133" s="636">
        <f>[1]Ф1Заполн!BH133</f>
        <v>0</v>
      </c>
      <c r="BJ133" s="637"/>
      <c r="BK133" s="637"/>
      <c r="BL133" s="637"/>
      <c r="BM133" s="637"/>
      <c r="BN133" s="637"/>
      <c r="BO133" s="637"/>
      <c r="BP133" s="637"/>
      <c r="BQ133" s="638"/>
      <c r="BV133" s="165"/>
      <c r="BW133" s="165"/>
      <c r="BX133" s="166"/>
      <c r="BY133" s="167"/>
      <c r="BZ133" s="167"/>
      <c r="CA133" s="167"/>
    </row>
    <row r="134" spans="1:79" s="164" customFormat="1" ht="13.5" customHeight="1" x14ac:dyDescent="0.2">
      <c r="A134" s="646" t="s">
        <v>182</v>
      </c>
      <c r="B134" s="647"/>
      <c r="C134" s="647"/>
      <c r="D134" s="647"/>
      <c r="E134" s="647"/>
      <c r="F134" s="647"/>
      <c r="G134" s="647"/>
      <c r="H134" s="647"/>
      <c r="I134" s="647"/>
      <c r="J134" s="647"/>
      <c r="K134" s="647"/>
      <c r="L134" s="647"/>
      <c r="M134" s="647"/>
      <c r="N134" s="647"/>
      <c r="O134" s="647"/>
      <c r="P134" s="647"/>
      <c r="Q134" s="647"/>
      <c r="R134" s="647"/>
      <c r="S134" s="647"/>
      <c r="T134" s="647"/>
      <c r="U134" s="647"/>
      <c r="V134" s="647"/>
      <c r="W134" s="647"/>
      <c r="X134" s="647"/>
      <c r="Y134" s="647"/>
      <c r="Z134" s="647"/>
      <c r="AA134" s="647"/>
      <c r="AB134" s="647"/>
      <c r="AC134" s="647"/>
      <c r="AD134" s="647"/>
      <c r="AE134" s="647"/>
      <c r="AF134" s="647"/>
      <c r="AG134" s="647"/>
      <c r="AH134" s="647"/>
      <c r="AI134" s="647"/>
      <c r="AJ134" s="647"/>
      <c r="AK134" s="647"/>
      <c r="AL134" s="647"/>
      <c r="AM134" s="647"/>
      <c r="AN134" s="647"/>
      <c r="AO134" s="647"/>
      <c r="AP134" s="647"/>
      <c r="AQ134" s="647"/>
      <c r="AR134" s="647"/>
      <c r="AS134" s="647"/>
      <c r="AT134" s="648"/>
      <c r="AU134" s="649" t="s">
        <v>183</v>
      </c>
      <c r="AV134" s="650"/>
      <c r="AW134" s="650"/>
      <c r="AX134" s="651"/>
      <c r="AY134" s="281"/>
      <c r="AZ134" s="531">
        <f>[1]Ф1Заполн!AY134</f>
        <v>0</v>
      </c>
      <c r="BA134" s="532"/>
      <c r="BB134" s="532"/>
      <c r="BC134" s="532"/>
      <c r="BD134" s="532"/>
      <c r="BE134" s="532"/>
      <c r="BF134" s="532"/>
      <c r="BG134" s="532"/>
      <c r="BH134" s="533"/>
      <c r="BI134" s="519">
        <f>[1]Ф1Заполн!BH134</f>
        <v>0</v>
      </c>
      <c r="BJ134" s="520"/>
      <c r="BK134" s="520"/>
      <c r="BL134" s="520"/>
      <c r="BM134" s="520"/>
      <c r="BN134" s="520"/>
      <c r="BO134" s="520"/>
      <c r="BP134" s="520"/>
      <c r="BQ134" s="521"/>
      <c r="BV134" s="165"/>
      <c r="BW134" s="165"/>
      <c r="BX134" s="166"/>
      <c r="BY134" s="167"/>
      <c r="BZ134" s="167"/>
      <c r="CA134" s="167"/>
    </row>
    <row r="135" spans="1:79" s="140" customFormat="1" ht="13.5" customHeight="1" thickBot="1" x14ac:dyDescent="0.25">
      <c r="A135" s="628" t="s">
        <v>105</v>
      </c>
      <c r="B135" s="628"/>
      <c r="C135" s="628"/>
      <c r="D135" s="628"/>
      <c r="E135" s="628"/>
      <c r="F135" s="628"/>
      <c r="G135" s="628"/>
      <c r="H135" s="628"/>
      <c r="I135" s="628"/>
      <c r="J135" s="628"/>
      <c r="K135" s="628"/>
      <c r="L135" s="628"/>
      <c r="M135" s="628"/>
      <c r="N135" s="628"/>
      <c r="O135" s="628"/>
      <c r="P135" s="628"/>
      <c r="Q135" s="628"/>
      <c r="R135" s="628"/>
      <c r="S135" s="628"/>
      <c r="T135" s="628"/>
      <c r="U135" s="628"/>
      <c r="V135" s="628"/>
      <c r="W135" s="628"/>
      <c r="X135" s="628"/>
      <c r="Y135" s="628"/>
      <c r="Z135" s="628"/>
      <c r="AA135" s="628"/>
      <c r="AB135" s="628"/>
      <c r="AC135" s="628"/>
      <c r="AD135" s="628"/>
      <c r="AE135" s="628"/>
      <c r="AF135" s="628"/>
      <c r="AG135" s="628"/>
      <c r="AH135" s="628"/>
      <c r="AI135" s="628"/>
      <c r="AJ135" s="628"/>
      <c r="AK135" s="628"/>
      <c r="AL135" s="628"/>
      <c r="AM135" s="628"/>
      <c r="AN135" s="628"/>
      <c r="AO135" s="628"/>
      <c r="AP135" s="628"/>
      <c r="AQ135" s="628"/>
      <c r="AR135" s="628"/>
      <c r="AS135" s="628"/>
      <c r="AT135" s="628"/>
      <c r="AU135" s="480">
        <v>1900</v>
      </c>
      <c r="AV135" s="480"/>
      <c r="AW135" s="480"/>
      <c r="AX135" s="480"/>
      <c r="AY135" s="282"/>
      <c r="AZ135" s="617">
        <f>AZ95+AZ113+AZ132+AZ133+AZ134</f>
        <v>6240</v>
      </c>
      <c r="BA135" s="617"/>
      <c r="BB135" s="617"/>
      <c r="BC135" s="617"/>
      <c r="BD135" s="617"/>
      <c r="BE135" s="617"/>
      <c r="BF135" s="617"/>
      <c r="BG135" s="617"/>
      <c r="BH135" s="617"/>
      <c r="BI135" s="629">
        <f>BI95+BI113+BI132+BI133+BI134</f>
        <v>27549</v>
      </c>
      <c r="BJ135" s="617"/>
      <c r="BK135" s="617"/>
      <c r="BL135" s="617"/>
      <c r="BM135" s="617"/>
      <c r="BN135" s="617"/>
      <c r="BO135" s="617"/>
      <c r="BP135" s="617"/>
      <c r="BQ135" s="617"/>
      <c r="BV135" s="155"/>
      <c r="BW135" s="155" t="s">
        <v>381</v>
      </c>
      <c r="BX135" s="153"/>
      <c r="BY135" s="154"/>
      <c r="BZ135" s="154"/>
      <c r="CA135" s="154"/>
    </row>
    <row r="136" spans="1:79" s="140" customFormat="1" ht="13.5" customHeight="1" thickBot="1" x14ac:dyDescent="0.3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AY136" s="312"/>
      <c r="BV136" s="155"/>
      <c r="BW136" s="155" t="s">
        <v>382</v>
      </c>
      <c r="BX136" s="177" t="str">
        <f>IF(AZ135-AZ78=0,"OK",AZ135-AZ78)</f>
        <v>OK</v>
      </c>
      <c r="BY136" s="178" t="str">
        <f>IF(BI135-BI78=0,"OK",BI135-BI78)</f>
        <v>OK</v>
      </c>
      <c r="BZ136" s="154"/>
      <c r="CA136" s="154"/>
    </row>
    <row r="137" spans="1:79" s="169" customFormat="1" ht="13.5" customHeight="1" x14ac:dyDescent="0.2">
      <c r="A137" s="640" t="s">
        <v>184</v>
      </c>
      <c r="B137" s="640"/>
      <c r="C137" s="640"/>
      <c r="D137" s="640"/>
      <c r="E137" s="640"/>
      <c r="F137" s="640"/>
      <c r="G137" s="640"/>
      <c r="H137" s="640"/>
      <c r="I137" s="640"/>
      <c r="J137" s="640"/>
      <c r="K137" s="640"/>
      <c r="L137" s="640"/>
      <c r="M137" s="640"/>
      <c r="N137" s="640"/>
      <c r="O137" s="640"/>
      <c r="P137" s="641"/>
      <c r="Q137" s="641"/>
      <c r="R137" s="641"/>
      <c r="S137" s="641"/>
      <c r="T137" s="641"/>
      <c r="U137" s="641"/>
      <c r="V137" s="641"/>
      <c r="W137" s="641"/>
      <c r="X137" s="641"/>
      <c r="Y137" s="641"/>
      <c r="Z137" s="641"/>
      <c r="AA137" s="641"/>
      <c r="AB137" s="641"/>
      <c r="AC137" s="641"/>
      <c r="AD137" s="641"/>
      <c r="AE137" s="140"/>
      <c r="AF137" s="140"/>
      <c r="AG137" s="140"/>
      <c r="AH137" s="642" t="str">
        <f>[1]Ф1Заполн!$AH$137</f>
        <v>Чабаненко Євген Олекович</v>
      </c>
      <c r="AI137" s="643"/>
      <c r="AJ137" s="643"/>
      <c r="AK137" s="643"/>
      <c r="AL137" s="643"/>
      <c r="AM137" s="643"/>
      <c r="AN137" s="643"/>
      <c r="AO137" s="643"/>
      <c r="AP137" s="643"/>
      <c r="AQ137" s="643"/>
      <c r="AR137" s="643"/>
      <c r="AS137" s="643"/>
      <c r="AT137" s="644"/>
      <c r="BU137" s="170"/>
      <c r="BV137" s="170"/>
      <c r="BW137" s="170"/>
      <c r="BX137" s="170"/>
      <c r="BY137" s="170"/>
    </row>
    <row r="138" spans="1:79" s="169" customFormat="1" ht="8.25" customHeight="1" x14ac:dyDescent="0.25">
      <c r="A138" s="171"/>
      <c r="B138" s="172"/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BU138" s="170"/>
      <c r="BV138" s="170"/>
      <c r="BW138" s="170"/>
      <c r="BX138" s="170"/>
      <c r="BY138" s="170"/>
    </row>
    <row r="139" spans="1:79" s="169" customFormat="1" ht="13.5" customHeight="1" x14ac:dyDescent="0.2">
      <c r="A139" s="645" t="s">
        <v>185</v>
      </c>
      <c r="B139" s="645"/>
      <c r="C139" s="645"/>
      <c r="D139" s="645"/>
      <c r="E139" s="645"/>
      <c r="F139" s="645"/>
      <c r="G139" s="645"/>
      <c r="H139" s="645"/>
      <c r="I139" s="645"/>
      <c r="J139" s="645"/>
      <c r="K139" s="645"/>
      <c r="L139" s="645"/>
      <c r="M139" s="645"/>
      <c r="N139" s="645"/>
      <c r="O139" s="645"/>
      <c r="P139" s="641"/>
      <c r="Q139" s="641"/>
      <c r="R139" s="641"/>
      <c r="S139" s="641"/>
      <c r="T139" s="641"/>
      <c r="U139" s="641"/>
      <c r="V139" s="641"/>
      <c r="W139" s="641"/>
      <c r="X139" s="641"/>
      <c r="Y139" s="641"/>
      <c r="Z139" s="641"/>
      <c r="AA139" s="641"/>
      <c r="AB139" s="641"/>
      <c r="AC139" s="641"/>
      <c r="AD139" s="641"/>
      <c r="AE139" s="140"/>
      <c r="AF139" s="140"/>
      <c r="AG139" s="140"/>
      <c r="AH139" s="642" t="str">
        <f>[1]Ф1Заполн!$AH$139</f>
        <v>Горіна Нінель Борисівна</v>
      </c>
      <c r="AI139" s="643"/>
      <c r="AJ139" s="643"/>
      <c r="AK139" s="643"/>
      <c r="AL139" s="643"/>
      <c r="AM139" s="643"/>
      <c r="AN139" s="643"/>
      <c r="AO139" s="643"/>
      <c r="AP139" s="643"/>
      <c r="AQ139" s="643"/>
      <c r="AR139" s="643"/>
      <c r="AS139" s="643"/>
      <c r="AT139" s="644"/>
      <c r="BU139" s="170"/>
      <c r="BV139" s="170"/>
      <c r="BW139" s="170"/>
      <c r="BX139" s="170"/>
      <c r="BY139" s="170"/>
    </row>
    <row r="140" spans="1:79" s="140" customFormat="1" ht="8.25" customHeight="1" x14ac:dyDescent="0.2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AY140" s="312"/>
      <c r="BX140" s="153"/>
      <c r="BY140" s="154"/>
      <c r="BZ140" s="154"/>
      <c r="CA140" s="154"/>
    </row>
    <row r="141" spans="1:79" s="140" customFormat="1" ht="30" customHeight="1" x14ac:dyDescent="0.2">
      <c r="A141" s="639" t="s">
        <v>186</v>
      </c>
      <c r="B141" s="639"/>
      <c r="C141" s="639"/>
      <c r="D141" s="639"/>
      <c r="E141" s="639"/>
      <c r="F141" s="639"/>
      <c r="G141" s="639"/>
      <c r="H141" s="639"/>
      <c r="I141" s="639"/>
      <c r="J141" s="639"/>
      <c r="K141" s="639"/>
      <c r="L141" s="639"/>
      <c r="M141" s="639"/>
      <c r="N141" s="639"/>
      <c r="O141" s="639"/>
      <c r="P141" s="639"/>
      <c r="Q141" s="639"/>
      <c r="R141" s="639"/>
      <c r="S141" s="639"/>
      <c r="T141" s="639"/>
      <c r="U141" s="639"/>
      <c r="V141" s="639"/>
      <c r="W141" s="639"/>
      <c r="X141" s="639"/>
      <c r="Y141" s="639"/>
      <c r="Z141" s="639"/>
      <c r="AA141" s="639"/>
      <c r="AB141" s="639"/>
      <c r="AC141" s="639"/>
      <c r="AD141" s="639"/>
      <c r="AE141" s="639"/>
      <c r="AF141" s="639"/>
      <c r="AG141" s="639"/>
      <c r="AH141" s="639"/>
      <c r="AI141" s="639"/>
      <c r="AJ141" s="639"/>
      <c r="AK141" s="639"/>
      <c r="AL141" s="639"/>
      <c r="AM141" s="639"/>
      <c r="AN141" s="639"/>
      <c r="AO141" s="639"/>
      <c r="AP141" s="639"/>
      <c r="AQ141" s="639"/>
      <c r="AR141" s="639"/>
      <c r="AY141" s="312"/>
      <c r="BX141" s="153"/>
      <c r="BY141" s="154"/>
      <c r="BZ141" s="154"/>
      <c r="CA141" s="154"/>
    </row>
    <row r="142" spans="1:79" s="140" customFormat="1" ht="5.25" customHeight="1" x14ac:dyDescent="0.2">
      <c r="A142" s="174"/>
      <c r="AY142" s="312"/>
      <c r="BX142" s="153"/>
      <c r="BY142" s="154"/>
      <c r="BZ142" s="154"/>
      <c r="CA142" s="154"/>
    </row>
    <row r="143" spans="1:79" s="140" customFormat="1" ht="13.5" customHeight="1" x14ac:dyDescent="0.2">
      <c r="AY143" s="312"/>
      <c r="BX143" s="153"/>
      <c r="BY143" s="154"/>
      <c r="BZ143" s="154"/>
      <c r="CA143" s="154"/>
    </row>
    <row r="144" spans="1:79" s="140" customFormat="1" ht="13.5" customHeight="1" x14ac:dyDescent="0.2">
      <c r="AY144" s="312"/>
      <c r="BX144" s="153"/>
      <c r="BY144" s="154"/>
      <c r="BZ144" s="154"/>
      <c r="CA144" s="154"/>
    </row>
    <row r="145" spans="51:79" s="140" customFormat="1" ht="13.5" customHeight="1" x14ac:dyDescent="0.2">
      <c r="AY145" s="312"/>
      <c r="BX145" s="153"/>
      <c r="BY145" s="154"/>
      <c r="BZ145" s="154"/>
      <c r="CA145" s="154"/>
    </row>
    <row r="146" spans="51:79" s="140" customFormat="1" ht="13.5" customHeight="1" x14ac:dyDescent="0.2">
      <c r="AY146" s="312"/>
      <c r="BX146" s="153"/>
      <c r="BY146" s="154"/>
      <c r="BZ146" s="154"/>
      <c r="CA146" s="154"/>
    </row>
    <row r="147" spans="51:79" s="140" customFormat="1" ht="13.5" customHeight="1" x14ac:dyDescent="0.2">
      <c r="AY147" s="312"/>
      <c r="BX147" s="153"/>
      <c r="BY147" s="154"/>
      <c r="BZ147" s="154"/>
      <c r="CA147" s="154"/>
    </row>
    <row r="148" spans="51:79" s="140" customFormat="1" ht="13.5" customHeight="1" x14ac:dyDescent="0.2">
      <c r="AY148" s="312"/>
      <c r="BX148" s="153"/>
      <c r="BY148" s="154"/>
      <c r="BZ148" s="154"/>
      <c r="CA148" s="154"/>
    </row>
    <row r="149" spans="51:79" s="140" customFormat="1" ht="13.5" customHeight="1" x14ac:dyDescent="0.2">
      <c r="AY149" s="312"/>
      <c r="BX149" s="153"/>
      <c r="BY149" s="154"/>
      <c r="BZ149" s="154"/>
      <c r="CA149" s="154"/>
    </row>
    <row r="150" spans="51:79" s="140" customFormat="1" ht="13.5" customHeight="1" x14ac:dyDescent="0.2">
      <c r="AY150" s="312"/>
      <c r="BX150" s="153"/>
      <c r="BY150" s="154"/>
      <c r="BZ150" s="154"/>
      <c r="CA150" s="154"/>
    </row>
    <row r="151" spans="51:79" s="140" customFormat="1" ht="13.5" customHeight="1" x14ac:dyDescent="0.2">
      <c r="AY151" s="312"/>
      <c r="BX151" s="175"/>
      <c r="BY151" s="176"/>
      <c r="BZ151" s="176"/>
      <c r="CA151" s="176"/>
    </row>
    <row r="152" spans="51:79" s="140" customFormat="1" ht="13.5" customHeight="1" x14ac:dyDescent="0.2">
      <c r="AY152" s="312"/>
      <c r="BX152" s="175"/>
      <c r="BY152" s="176"/>
      <c r="BZ152" s="176"/>
      <c r="CA152" s="176"/>
    </row>
    <row r="153" spans="51:79" s="140" customFormat="1" ht="13.5" customHeight="1" x14ac:dyDescent="0.2">
      <c r="AY153" s="312"/>
      <c r="BX153" s="176"/>
      <c r="BY153" s="176"/>
      <c r="BZ153" s="176"/>
      <c r="CA153" s="176"/>
    </row>
    <row r="154" spans="51:79" s="140" customFormat="1" ht="13.5" customHeight="1" x14ac:dyDescent="0.2">
      <c r="AY154" s="312"/>
      <c r="BX154" s="154"/>
      <c r="BY154" s="154"/>
      <c r="BZ154" s="154"/>
      <c r="CA154" s="154"/>
    </row>
    <row r="155" spans="51:79" s="140" customFormat="1" ht="13.5" customHeight="1" x14ac:dyDescent="0.2">
      <c r="AY155" s="312"/>
      <c r="BX155" s="150"/>
      <c r="BY155" s="150"/>
      <c r="BZ155" s="150"/>
      <c r="CA155" s="150"/>
    </row>
    <row r="156" spans="51:79" s="140" customFormat="1" ht="13.5" customHeight="1" x14ac:dyDescent="0.2">
      <c r="AY156" s="312"/>
      <c r="BX156" s="150"/>
      <c r="BY156" s="150"/>
      <c r="BZ156" s="150"/>
      <c r="CA156" s="150"/>
    </row>
    <row r="157" spans="51:79" s="140" customFormat="1" ht="13.5" customHeight="1" x14ac:dyDescent="0.2">
      <c r="AY157" s="312"/>
      <c r="BX157" s="150"/>
      <c r="BY157" s="150"/>
      <c r="BZ157" s="150"/>
      <c r="CA157" s="150"/>
    </row>
    <row r="158" spans="51:79" s="140" customFormat="1" ht="13.5" customHeight="1" x14ac:dyDescent="0.2">
      <c r="AY158" s="312"/>
      <c r="BX158" s="150"/>
      <c r="BY158" s="150"/>
      <c r="BZ158" s="150"/>
      <c r="CA158" s="150"/>
    </row>
    <row r="159" spans="51:79" s="140" customFormat="1" ht="13.5" customHeight="1" x14ac:dyDescent="0.2">
      <c r="AY159" s="312"/>
      <c r="BX159" s="150"/>
      <c r="BY159" s="150"/>
      <c r="BZ159" s="150"/>
      <c r="CA159" s="150"/>
    </row>
    <row r="160" spans="51:79" s="140" customFormat="1" ht="13.5" customHeight="1" x14ac:dyDescent="0.2">
      <c r="AY160" s="312"/>
      <c r="BX160" s="150"/>
      <c r="BY160" s="150"/>
      <c r="BZ160" s="150"/>
      <c r="CA160" s="150"/>
    </row>
    <row r="161" spans="51:79" s="140" customFormat="1" ht="13.5" customHeight="1" x14ac:dyDescent="0.2">
      <c r="AY161" s="312"/>
      <c r="BX161" s="150"/>
      <c r="BY161" s="150"/>
      <c r="BZ161" s="150"/>
      <c r="CA161" s="150"/>
    </row>
    <row r="162" spans="51:79" s="140" customFormat="1" ht="13.5" customHeight="1" x14ac:dyDescent="0.2">
      <c r="AY162" s="312"/>
      <c r="BX162" s="150"/>
      <c r="BY162" s="150"/>
      <c r="BZ162" s="150"/>
      <c r="CA162" s="150"/>
    </row>
    <row r="163" spans="51:79" s="140" customFormat="1" ht="13.5" customHeight="1" x14ac:dyDescent="0.2">
      <c r="AY163" s="312"/>
      <c r="BX163" s="150"/>
      <c r="BY163" s="150"/>
      <c r="BZ163" s="150"/>
      <c r="CA163" s="150"/>
    </row>
    <row r="164" spans="51:79" s="140" customFormat="1" ht="13.5" customHeight="1" x14ac:dyDescent="0.2">
      <c r="AY164" s="312"/>
      <c r="BX164" s="150"/>
      <c r="BY164" s="150"/>
      <c r="BZ164" s="150"/>
      <c r="CA164" s="150"/>
    </row>
    <row r="165" spans="51:79" s="140" customFormat="1" ht="13.5" customHeight="1" x14ac:dyDescent="0.2">
      <c r="AY165" s="312"/>
      <c r="BX165" s="150"/>
      <c r="BY165" s="150"/>
      <c r="BZ165" s="150"/>
      <c r="CA165" s="150"/>
    </row>
    <row r="166" spans="51:79" s="140" customFormat="1" ht="13.5" customHeight="1" x14ac:dyDescent="0.2">
      <c r="AY166" s="312"/>
      <c r="BX166" s="150"/>
      <c r="BY166" s="150"/>
      <c r="BZ166" s="150"/>
      <c r="CA166" s="150"/>
    </row>
    <row r="167" spans="51:79" s="140" customFormat="1" ht="13.5" customHeight="1" x14ac:dyDescent="0.2">
      <c r="AY167" s="312"/>
      <c r="BX167" s="150"/>
      <c r="BY167" s="150"/>
      <c r="BZ167" s="150"/>
      <c r="CA167" s="150"/>
    </row>
    <row r="168" spans="51:79" s="140" customFormat="1" ht="13.5" customHeight="1" x14ac:dyDescent="0.2">
      <c r="AY168" s="312"/>
      <c r="BX168" s="150"/>
      <c r="BY168" s="150"/>
      <c r="BZ168" s="150"/>
      <c r="CA168" s="150"/>
    </row>
    <row r="169" spans="51:79" s="140" customFormat="1" ht="13.5" customHeight="1" x14ac:dyDescent="0.2">
      <c r="AY169" s="312"/>
      <c r="BX169" s="150"/>
      <c r="BY169" s="150"/>
      <c r="BZ169" s="150"/>
      <c r="CA169" s="150"/>
    </row>
    <row r="170" spans="51:79" s="140" customFormat="1" ht="13.5" customHeight="1" x14ac:dyDescent="0.2">
      <c r="AY170" s="312"/>
      <c r="BX170" s="150"/>
      <c r="BY170" s="150"/>
      <c r="BZ170" s="150"/>
      <c r="CA170" s="150"/>
    </row>
    <row r="171" spans="51:79" s="140" customFormat="1" ht="13.5" customHeight="1" x14ac:dyDescent="0.2">
      <c r="AY171" s="312"/>
      <c r="BX171" s="150"/>
      <c r="BY171" s="150"/>
      <c r="BZ171" s="150"/>
      <c r="CA171" s="150"/>
    </row>
    <row r="172" spans="51:79" s="140" customFormat="1" ht="13.5" customHeight="1" x14ac:dyDescent="0.2">
      <c r="AY172" s="312"/>
      <c r="BX172" s="150"/>
      <c r="BY172" s="150"/>
      <c r="BZ172" s="150"/>
      <c r="CA172" s="150"/>
    </row>
    <row r="173" spans="51:79" s="140" customFormat="1" ht="13.5" customHeight="1" x14ac:dyDescent="0.2">
      <c r="AY173" s="312"/>
      <c r="BX173" s="150"/>
      <c r="BY173" s="150"/>
      <c r="BZ173" s="150"/>
      <c r="CA173" s="150"/>
    </row>
    <row r="174" spans="51:79" s="140" customFormat="1" ht="13.5" customHeight="1" x14ac:dyDescent="0.2">
      <c r="AY174" s="312"/>
      <c r="BX174" s="150"/>
      <c r="BY174" s="150"/>
      <c r="BZ174" s="150"/>
      <c r="CA174" s="150"/>
    </row>
    <row r="175" spans="51:79" s="140" customFormat="1" ht="13.5" customHeight="1" x14ac:dyDescent="0.2">
      <c r="AY175" s="312"/>
      <c r="BX175" s="150"/>
      <c r="BY175" s="150"/>
      <c r="BZ175" s="150"/>
      <c r="CA175" s="150"/>
    </row>
    <row r="176" spans="51:79" s="140" customFormat="1" ht="13.5" customHeight="1" x14ac:dyDescent="0.2">
      <c r="AY176" s="312"/>
      <c r="BX176" s="150"/>
      <c r="BY176" s="150"/>
      <c r="BZ176" s="150"/>
      <c r="CA176" s="150"/>
    </row>
    <row r="177" spans="51:79" s="140" customFormat="1" ht="13.5" customHeight="1" x14ac:dyDescent="0.2">
      <c r="AY177" s="312"/>
      <c r="BX177" s="150"/>
      <c r="BY177" s="150"/>
      <c r="BZ177" s="150"/>
      <c r="CA177" s="150"/>
    </row>
    <row r="178" spans="51:79" s="140" customFormat="1" ht="13.5" customHeight="1" x14ac:dyDescent="0.2">
      <c r="AY178" s="312"/>
      <c r="BX178" s="150"/>
      <c r="BY178" s="150"/>
      <c r="BZ178" s="150"/>
      <c r="CA178" s="150"/>
    </row>
    <row r="179" spans="51:79" s="140" customFormat="1" ht="13.5" customHeight="1" x14ac:dyDescent="0.2">
      <c r="AY179" s="312"/>
      <c r="BX179" s="150"/>
      <c r="BY179" s="150"/>
      <c r="BZ179" s="150"/>
      <c r="CA179" s="150"/>
    </row>
    <row r="180" spans="51:79" s="140" customFormat="1" ht="13.5" customHeight="1" x14ac:dyDescent="0.2">
      <c r="AY180" s="312"/>
      <c r="BX180" s="150"/>
      <c r="BY180" s="150"/>
      <c r="BZ180" s="150"/>
      <c r="CA180" s="150"/>
    </row>
    <row r="181" spans="51:79" s="140" customFormat="1" ht="13.5" customHeight="1" x14ac:dyDescent="0.2">
      <c r="AY181" s="312"/>
      <c r="BX181" s="150"/>
      <c r="BY181" s="150"/>
      <c r="BZ181" s="150"/>
      <c r="CA181" s="150"/>
    </row>
    <row r="182" spans="51:79" s="140" customFormat="1" ht="13.5" customHeight="1" x14ac:dyDescent="0.2">
      <c r="AY182" s="312"/>
      <c r="BX182" s="150"/>
      <c r="BY182" s="150"/>
      <c r="BZ182" s="150"/>
      <c r="CA182" s="150"/>
    </row>
    <row r="183" spans="51:79" s="140" customFormat="1" ht="13.5" customHeight="1" x14ac:dyDescent="0.2">
      <c r="AY183" s="312"/>
      <c r="BX183" s="150"/>
      <c r="BY183" s="150"/>
      <c r="BZ183" s="150"/>
      <c r="CA183" s="150"/>
    </row>
    <row r="184" spans="51:79" s="140" customFormat="1" ht="13.5" customHeight="1" x14ac:dyDescent="0.2">
      <c r="AY184" s="312"/>
      <c r="BX184" s="150"/>
      <c r="BY184" s="150"/>
      <c r="BZ184" s="150"/>
      <c r="CA184" s="150"/>
    </row>
    <row r="185" spans="51:79" s="140" customFormat="1" ht="13.5" customHeight="1" x14ac:dyDescent="0.2">
      <c r="AY185" s="312"/>
      <c r="BX185" s="150"/>
      <c r="BY185" s="150"/>
      <c r="BZ185" s="150"/>
      <c r="CA185" s="150"/>
    </row>
    <row r="186" spans="51:79" s="140" customFormat="1" ht="13.5" customHeight="1" x14ac:dyDescent="0.2">
      <c r="AY186" s="312"/>
      <c r="BX186" s="150"/>
      <c r="BY186" s="150"/>
      <c r="BZ186" s="150"/>
      <c r="CA186" s="150"/>
    </row>
    <row r="187" spans="51:79" s="140" customFormat="1" ht="13.5" customHeight="1" x14ac:dyDescent="0.2">
      <c r="AY187" s="312"/>
      <c r="BX187" s="150"/>
      <c r="BY187" s="150"/>
      <c r="BZ187" s="150"/>
      <c r="CA187" s="150"/>
    </row>
    <row r="188" spans="51:79" s="140" customFormat="1" ht="13.5" customHeight="1" x14ac:dyDescent="0.2">
      <c r="AY188" s="312"/>
      <c r="BX188" s="150"/>
      <c r="BY188" s="150"/>
      <c r="BZ188" s="150"/>
      <c r="CA188" s="150"/>
    </row>
    <row r="189" spans="51:79" s="140" customFormat="1" ht="13.5" customHeight="1" x14ac:dyDescent="0.2">
      <c r="AY189" s="312"/>
      <c r="BX189" s="150"/>
      <c r="BY189" s="150"/>
      <c r="BZ189" s="150"/>
      <c r="CA189" s="150"/>
    </row>
    <row r="190" spans="51:79" s="140" customFormat="1" ht="13.5" customHeight="1" x14ac:dyDescent="0.2">
      <c r="AY190" s="312"/>
      <c r="BX190" s="150"/>
      <c r="BY190" s="150"/>
      <c r="BZ190" s="150"/>
      <c r="CA190" s="150"/>
    </row>
    <row r="191" spans="51:79" s="140" customFormat="1" ht="13.5" customHeight="1" x14ac:dyDescent="0.2">
      <c r="AY191" s="312"/>
      <c r="BX191" s="150"/>
      <c r="BY191" s="150"/>
      <c r="BZ191" s="150"/>
      <c r="CA191" s="150"/>
    </row>
    <row r="192" spans="51:79" s="140" customFormat="1" ht="13.5" customHeight="1" x14ac:dyDescent="0.2">
      <c r="AY192" s="312"/>
      <c r="BX192" s="150"/>
      <c r="BY192" s="150"/>
      <c r="BZ192" s="150"/>
      <c r="CA192" s="150"/>
    </row>
    <row r="193" spans="51:79" s="140" customFormat="1" ht="13.5" customHeight="1" x14ac:dyDescent="0.2">
      <c r="AY193" s="312"/>
      <c r="BX193" s="150"/>
      <c r="BY193" s="150"/>
      <c r="BZ193" s="150"/>
      <c r="CA193" s="150"/>
    </row>
    <row r="194" spans="51:79" s="140" customFormat="1" ht="13.5" customHeight="1" x14ac:dyDescent="0.2">
      <c r="AY194" s="312"/>
      <c r="BX194" s="150"/>
      <c r="BY194" s="150"/>
      <c r="BZ194" s="150"/>
      <c r="CA194" s="150"/>
    </row>
    <row r="195" spans="51:79" s="140" customFormat="1" ht="13.5" customHeight="1" x14ac:dyDescent="0.2">
      <c r="AY195" s="312"/>
      <c r="BX195" s="150"/>
      <c r="BY195" s="150"/>
      <c r="BZ195" s="150"/>
      <c r="CA195" s="150"/>
    </row>
    <row r="196" spans="51:79" s="140" customFormat="1" ht="13.5" customHeight="1" x14ac:dyDescent="0.2">
      <c r="AY196" s="312"/>
      <c r="BX196" s="150"/>
      <c r="BY196" s="150"/>
      <c r="BZ196" s="150"/>
      <c r="CA196" s="150"/>
    </row>
    <row r="197" spans="51:79" s="140" customFormat="1" ht="13.5" customHeight="1" x14ac:dyDescent="0.2">
      <c r="AY197" s="312"/>
      <c r="BX197" s="150"/>
      <c r="BY197" s="150"/>
      <c r="BZ197" s="150"/>
      <c r="CA197" s="150"/>
    </row>
    <row r="198" spans="51:79" s="140" customFormat="1" ht="13.5" customHeight="1" x14ac:dyDescent="0.2">
      <c r="AY198" s="312"/>
      <c r="BX198" s="150"/>
      <c r="BY198" s="150"/>
      <c r="BZ198" s="150"/>
      <c r="CA198" s="150"/>
    </row>
    <row r="199" spans="51:79" s="140" customFormat="1" ht="13.5" customHeight="1" x14ac:dyDescent="0.2">
      <c r="AY199" s="312"/>
      <c r="BX199" s="150"/>
      <c r="BY199" s="150"/>
      <c r="BZ199" s="150"/>
      <c r="CA199" s="150"/>
    </row>
    <row r="200" spans="51:79" s="140" customFormat="1" ht="13.5" customHeight="1" x14ac:dyDescent="0.2">
      <c r="AY200" s="312"/>
      <c r="BX200" s="150"/>
      <c r="BY200" s="150"/>
      <c r="BZ200" s="150"/>
      <c r="CA200" s="150"/>
    </row>
    <row r="201" spans="51:79" s="140" customFormat="1" ht="13.5" customHeight="1" x14ac:dyDescent="0.2">
      <c r="AY201" s="312"/>
      <c r="BX201" s="150"/>
      <c r="BY201" s="150"/>
      <c r="BZ201" s="150"/>
      <c r="CA201" s="150"/>
    </row>
    <row r="202" spans="51:79" s="140" customFormat="1" ht="13.5" customHeight="1" x14ac:dyDescent="0.2">
      <c r="AY202" s="312"/>
      <c r="BX202" s="150"/>
      <c r="BY202" s="150"/>
      <c r="BZ202" s="150"/>
      <c r="CA202" s="150"/>
    </row>
    <row r="203" spans="51:79" s="140" customFormat="1" ht="13.5" customHeight="1" x14ac:dyDescent="0.2">
      <c r="AY203" s="312"/>
      <c r="BX203" s="150"/>
      <c r="BY203" s="150"/>
      <c r="BZ203" s="150"/>
      <c r="CA203" s="150"/>
    </row>
    <row r="204" spans="51:79" s="140" customFormat="1" ht="13.5" customHeight="1" x14ac:dyDescent="0.2">
      <c r="AY204" s="312"/>
      <c r="BX204" s="150"/>
      <c r="BY204" s="150"/>
      <c r="BZ204" s="150"/>
      <c r="CA204" s="150"/>
    </row>
    <row r="205" spans="51:79" s="140" customFormat="1" ht="13.5" customHeight="1" x14ac:dyDescent="0.2">
      <c r="AY205" s="312"/>
      <c r="BX205" s="150"/>
      <c r="BY205" s="150"/>
      <c r="BZ205" s="150"/>
      <c r="CA205" s="150"/>
    </row>
    <row r="206" spans="51:79" s="140" customFormat="1" ht="13.5" customHeight="1" x14ac:dyDescent="0.2">
      <c r="AY206" s="312"/>
      <c r="BX206" s="150"/>
      <c r="BY206" s="150"/>
      <c r="BZ206" s="150"/>
      <c r="CA206" s="150"/>
    </row>
    <row r="207" spans="51:79" s="140" customFormat="1" ht="13.5" customHeight="1" x14ac:dyDescent="0.2">
      <c r="AY207" s="312"/>
      <c r="BX207" s="150"/>
      <c r="BY207" s="150"/>
      <c r="BZ207" s="150"/>
      <c r="CA207" s="150"/>
    </row>
    <row r="208" spans="51:79" s="140" customFormat="1" ht="13.5" customHeight="1" x14ac:dyDescent="0.2">
      <c r="AY208" s="312"/>
      <c r="BX208" s="150"/>
      <c r="BY208" s="150"/>
      <c r="BZ208" s="150"/>
      <c r="CA208" s="150"/>
    </row>
    <row r="209" spans="51:79" s="140" customFormat="1" ht="13.5" customHeight="1" x14ac:dyDescent="0.2">
      <c r="AY209" s="312"/>
      <c r="BX209" s="150"/>
      <c r="BY209" s="150"/>
      <c r="BZ209" s="150"/>
      <c r="CA209" s="150"/>
    </row>
    <row r="210" spans="51:79" s="140" customFormat="1" ht="13.5" customHeight="1" x14ac:dyDescent="0.2">
      <c r="AY210" s="312"/>
      <c r="BX210" s="150"/>
      <c r="BY210" s="150"/>
      <c r="BZ210" s="150"/>
      <c r="CA210" s="150"/>
    </row>
    <row r="211" spans="51:79" s="140" customFormat="1" ht="13.5" customHeight="1" x14ac:dyDescent="0.2">
      <c r="AY211" s="312"/>
      <c r="BX211" s="150"/>
      <c r="BY211" s="150"/>
      <c r="BZ211" s="150"/>
      <c r="CA211" s="150"/>
    </row>
    <row r="212" spans="51:79" s="140" customFormat="1" ht="13.5" customHeight="1" x14ac:dyDescent="0.2">
      <c r="AY212" s="312"/>
      <c r="BX212" s="150"/>
      <c r="BY212" s="150"/>
      <c r="BZ212" s="150"/>
      <c r="CA212" s="150"/>
    </row>
    <row r="213" spans="51:79" s="140" customFormat="1" ht="13.5" customHeight="1" x14ac:dyDescent="0.2">
      <c r="AY213" s="312"/>
      <c r="BX213" s="150"/>
      <c r="BY213" s="150"/>
      <c r="BZ213" s="150"/>
      <c r="CA213" s="150"/>
    </row>
    <row r="214" spans="51:79" s="140" customFormat="1" ht="13.5" customHeight="1" x14ac:dyDescent="0.2">
      <c r="AY214" s="312"/>
      <c r="BX214" s="150"/>
      <c r="BY214" s="150"/>
      <c r="BZ214" s="150"/>
      <c r="CA214" s="150"/>
    </row>
    <row r="215" spans="51:79" s="140" customFormat="1" ht="13.5" customHeight="1" x14ac:dyDescent="0.2">
      <c r="AY215" s="312"/>
      <c r="BX215" s="150"/>
      <c r="BY215" s="150"/>
      <c r="BZ215" s="150"/>
      <c r="CA215" s="150"/>
    </row>
    <row r="216" spans="51:79" s="140" customFormat="1" ht="13.5" customHeight="1" x14ac:dyDescent="0.2">
      <c r="AY216" s="312"/>
      <c r="BX216" s="150"/>
      <c r="BY216" s="150"/>
      <c r="BZ216" s="150"/>
      <c r="CA216" s="150"/>
    </row>
    <row r="217" spans="51:79" s="140" customFormat="1" ht="13.5" customHeight="1" x14ac:dyDescent="0.2">
      <c r="AY217" s="312"/>
      <c r="BX217" s="150"/>
      <c r="BY217" s="150"/>
      <c r="BZ217" s="150"/>
      <c r="CA217" s="150"/>
    </row>
    <row r="218" spans="51:79" s="140" customFormat="1" ht="13.5" customHeight="1" x14ac:dyDescent="0.2">
      <c r="AY218" s="312"/>
      <c r="BX218" s="150"/>
      <c r="BY218" s="150"/>
      <c r="BZ218" s="150"/>
      <c r="CA218" s="150"/>
    </row>
    <row r="219" spans="51:79" s="140" customFormat="1" ht="13.5" customHeight="1" x14ac:dyDescent="0.2">
      <c r="AY219" s="312"/>
      <c r="BX219" s="150"/>
      <c r="BY219" s="150"/>
      <c r="BZ219" s="150"/>
      <c r="CA219" s="150"/>
    </row>
    <row r="220" spans="51:79" s="140" customFormat="1" ht="13.5" customHeight="1" x14ac:dyDescent="0.2">
      <c r="AY220" s="312"/>
      <c r="BX220" s="150"/>
      <c r="BY220" s="150"/>
      <c r="BZ220" s="150"/>
      <c r="CA220" s="150"/>
    </row>
    <row r="221" spans="51:79" s="140" customFormat="1" ht="13.5" customHeight="1" x14ac:dyDescent="0.2">
      <c r="AY221" s="312"/>
      <c r="BX221" s="150"/>
      <c r="BY221" s="150"/>
      <c r="BZ221" s="150"/>
      <c r="CA221" s="150"/>
    </row>
    <row r="222" spans="51:79" s="140" customFormat="1" ht="13.5" customHeight="1" x14ac:dyDescent="0.2">
      <c r="AY222" s="312"/>
      <c r="BX222" s="150"/>
      <c r="BY222" s="150"/>
      <c r="BZ222" s="150"/>
      <c r="CA222" s="150"/>
    </row>
    <row r="223" spans="51:79" s="140" customFormat="1" ht="13.5" customHeight="1" x14ac:dyDescent="0.2">
      <c r="AY223" s="312"/>
      <c r="BX223" s="150"/>
      <c r="BY223" s="150"/>
      <c r="BZ223" s="150"/>
      <c r="CA223" s="150"/>
    </row>
    <row r="224" spans="51:79" s="140" customFormat="1" ht="13.5" customHeight="1" x14ac:dyDescent="0.2">
      <c r="AY224" s="312"/>
      <c r="BX224" s="150"/>
      <c r="BY224" s="150"/>
      <c r="BZ224" s="150"/>
      <c r="CA224" s="150"/>
    </row>
    <row r="225" spans="51:79" s="140" customFormat="1" ht="13.5" customHeight="1" x14ac:dyDescent="0.2">
      <c r="AY225" s="312"/>
      <c r="BX225" s="150"/>
      <c r="BY225" s="150"/>
      <c r="BZ225" s="150"/>
      <c r="CA225" s="150"/>
    </row>
    <row r="226" spans="51:79" s="140" customFormat="1" ht="13.5" customHeight="1" x14ac:dyDescent="0.2">
      <c r="AY226" s="312"/>
      <c r="BX226" s="150"/>
      <c r="BY226" s="150"/>
      <c r="BZ226" s="150"/>
      <c r="CA226" s="150"/>
    </row>
    <row r="227" spans="51:79" s="140" customFormat="1" ht="13.5" customHeight="1" x14ac:dyDescent="0.2">
      <c r="AY227" s="312"/>
      <c r="BX227" s="150"/>
      <c r="BY227" s="150"/>
      <c r="BZ227" s="150"/>
      <c r="CA227" s="150"/>
    </row>
    <row r="228" spans="51:79" s="140" customFormat="1" ht="13.5" customHeight="1" x14ac:dyDescent="0.2">
      <c r="AY228" s="312"/>
      <c r="BX228" s="150"/>
      <c r="BY228" s="150"/>
      <c r="BZ228" s="150"/>
      <c r="CA228" s="150"/>
    </row>
    <row r="229" spans="51:79" s="140" customFormat="1" ht="13.5" customHeight="1" x14ac:dyDescent="0.2">
      <c r="AY229" s="312"/>
      <c r="BX229" s="150"/>
      <c r="BY229" s="150"/>
      <c r="BZ229" s="150"/>
      <c r="CA229" s="150"/>
    </row>
    <row r="230" spans="51:79" s="140" customFormat="1" ht="13.5" customHeight="1" x14ac:dyDescent="0.2">
      <c r="AY230" s="312"/>
      <c r="BX230" s="150"/>
      <c r="BY230" s="150"/>
      <c r="BZ230" s="150"/>
      <c r="CA230" s="150"/>
    </row>
    <row r="231" spans="51:79" s="140" customFormat="1" ht="13.5" customHeight="1" x14ac:dyDescent="0.2">
      <c r="AY231" s="312"/>
      <c r="BX231" s="150"/>
      <c r="BY231" s="150"/>
      <c r="BZ231" s="150"/>
      <c r="CA231" s="150"/>
    </row>
    <row r="232" spans="51:79" s="140" customFormat="1" ht="13.5" customHeight="1" x14ac:dyDescent="0.2">
      <c r="AY232" s="312"/>
      <c r="BX232" s="150"/>
      <c r="BY232" s="150"/>
      <c r="BZ232" s="150"/>
      <c r="CA232" s="150"/>
    </row>
    <row r="233" spans="51:79" s="140" customFormat="1" ht="13.5" customHeight="1" x14ac:dyDescent="0.2">
      <c r="AY233" s="312"/>
      <c r="BX233" s="150"/>
      <c r="BY233" s="150"/>
      <c r="BZ233" s="150"/>
      <c r="CA233" s="150"/>
    </row>
    <row r="234" spans="51:79" s="140" customFormat="1" ht="13.5" customHeight="1" x14ac:dyDescent="0.2">
      <c r="AY234" s="312"/>
      <c r="BX234" s="150"/>
      <c r="BY234" s="150"/>
      <c r="BZ234" s="150"/>
      <c r="CA234" s="150"/>
    </row>
    <row r="235" spans="51:79" s="140" customFormat="1" ht="13.5" customHeight="1" x14ac:dyDescent="0.2">
      <c r="AY235" s="312"/>
      <c r="BX235" s="150"/>
      <c r="BY235" s="150"/>
      <c r="BZ235" s="150"/>
      <c r="CA235" s="150"/>
    </row>
    <row r="236" spans="51:79" s="140" customFormat="1" ht="13.5" customHeight="1" x14ac:dyDescent="0.2">
      <c r="AY236" s="312"/>
      <c r="BX236" s="150"/>
      <c r="BY236" s="150"/>
      <c r="BZ236" s="150"/>
      <c r="CA236" s="150"/>
    </row>
    <row r="237" spans="51:79" s="140" customFormat="1" ht="13.5" customHeight="1" x14ac:dyDescent="0.2">
      <c r="AY237" s="312"/>
      <c r="BX237" s="150"/>
      <c r="BY237" s="150"/>
      <c r="BZ237" s="150"/>
      <c r="CA237" s="150"/>
    </row>
    <row r="238" spans="51:79" s="140" customFormat="1" ht="13.5" customHeight="1" x14ac:dyDescent="0.2">
      <c r="AY238" s="312"/>
      <c r="BX238" s="150"/>
      <c r="BY238" s="150"/>
      <c r="BZ238" s="150"/>
      <c r="CA238" s="150"/>
    </row>
    <row r="239" spans="51:79" s="140" customFormat="1" ht="13.5" customHeight="1" x14ac:dyDescent="0.2">
      <c r="AY239" s="312"/>
      <c r="BX239" s="150"/>
      <c r="BY239" s="150"/>
      <c r="BZ239" s="150"/>
      <c r="CA239" s="150"/>
    </row>
    <row r="240" spans="51:79" s="140" customFormat="1" ht="13.5" customHeight="1" x14ac:dyDescent="0.2">
      <c r="AY240" s="312"/>
      <c r="BX240" s="150"/>
      <c r="BY240" s="150"/>
      <c r="BZ240" s="150"/>
      <c r="CA240" s="150"/>
    </row>
    <row r="241" spans="51:79" s="140" customFormat="1" ht="13.5" customHeight="1" x14ac:dyDescent="0.2">
      <c r="AY241" s="312"/>
      <c r="BX241" s="150"/>
      <c r="BY241" s="150"/>
      <c r="BZ241" s="150"/>
      <c r="CA241" s="150"/>
    </row>
    <row r="242" spans="51:79" s="140" customFormat="1" ht="13.5" customHeight="1" x14ac:dyDescent="0.2">
      <c r="AY242" s="312"/>
      <c r="BX242" s="150"/>
      <c r="BY242" s="150"/>
      <c r="BZ242" s="150"/>
      <c r="CA242" s="150"/>
    </row>
    <row r="243" spans="51:79" s="140" customFormat="1" ht="13.5" customHeight="1" x14ac:dyDescent="0.2">
      <c r="AY243" s="312"/>
      <c r="BX243" s="150"/>
      <c r="BY243" s="150"/>
      <c r="BZ243" s="150"/>
      <c r="CA243" s="150"/>
    </row>
    <row r="244" spans="51:79" s="140" customFormat="1" ht="13.5" customHeight="1" x14ac:dyDescent="0.2">
      <c r="AY244" s="312"/>
      <c r="BX244" s="150"/>
      <c r="BY244" s="150"/>
      <c r="BZ244" s="150"/>
      <c r="CA244" s="150"/>
    </row>
    <row r="245" spans="51:79" s="140" customFormat="1" ht="13.5" customHeight="1" x14ac:dyDescent="0.2">
      <c r="AY245" s="312"/>
      <c r="BX245" s="150"/>
      <c r="BY245" s="150"/>
      <c r="BZ245" s="150"/>
      <c r="CA245" s="150"/>
    </row>
    <row r="246" spans="51:79" s="140" customFormat="1" ht="13.5" customHeight="1" x14ac:dyDescent="0.2">
      <c r="AY246" s="312"/>
      <c r="BX246" s="150"/>
      <c r="BY246" s="150"/>
      <c r="BZ246" s="150"/>
      <c r="CA246" s="150"/>
    </row>
    <row r="247" spans="51:79" s="140" customFormat="1" ht="13.5" customHeight="1" x14ac:dyDescent="0.2">
      <c r="AY247" s="312"/>
      <c r="BX247" s="150"/>
      <c r="BY247" s="150"/>
      <c r="BZ247" s="150"/>
      <c r="CA247" s="150"/>
    </row>
  </sheetData>
  <sheetProtection formatCells="0" formatColumns="0" formatRows="0"/>
  <mergeCells count="491">
    <mergeCell ref="A141:AR141"/>
    <mergeCell ref="A137:O137"/>
    <mergeCell ref="P137:AD137"/>
    <mergeCell ref="AH137:AT137"/>
    <mergeCell ref="A139:O139"/>
    <mergeCell ref="P139:AD139"/>
    <mergeCell ref="AH139:AT139"/>
    <mergeCell ref="A134:AT134"/>
    <mergeCell ref="AU134:AX134"/>
    <mergeCell ref="AZ134:BH134"/>
    <mergeCell ref="BI134:BQ134"/>
    <mergeCell ref="A135:AT135"/>
    <mergeCell ref="AU135:AX135"/>
    <mergeCell ref="AZ135:BH135"/>
    <mergeCell ref="BI135:BQ135"/>
    <mergeCell ref="A132:AT132"/>
    <mergeCell ref="AU132:AX132"/>
    <mergeCell ref="AZ132:BH132"/>
    <mergeCell ref="BI132:BQ132"/>
    <mergeCell ref="A133:AT133"/>
    <mergeCell ref="AU133:AX133"/>
    <mergeCell ref="AZ133:BH133"/>
    <mergeCell ref="BI133:BQ133"/>
    <mergeCell ref="A130:AT130"/>
    <mergeCell ref="AU130:AX130"/>
    <mergeCell ref="AZ130:BH130"/>
    <mergeCell ref="BI130:BQ130"/>
    <mergeCell ref="A131:AT131"/>
    <mergeCell ref="AU131:AX131"/>
    <mergeCell ref="AZ131:BH131"/>
    <mergeCell ref="BI131:BQ131"/>
    <mergeCell ref="A128:AT128"/>
    <mergeCell ref="AU128:AX128"/>
    <mergeCell ref="AZ128:BH128"/>
    <mergeCell ref="BI128:BQ128"/>
    <mergeCell ref="A129:AT129"/>
    <mergeCell ref="AU129:AX129"/>
    <mergeCell ref="AZ129:BH129"/>
    <mergeCell ref="BI129:BQ129"/>
    <mergeCell ref="A126:AT126"/>
    <mergeCell ref="AU126:AX126"/>
    <mergeCell ref="AZ126:BH126"/>
    <mergeCell ref="BI126:BQ126"/>
    <mergeCell ref="A127:AT127"/>
    <mergeCell ref="AU127:AX127"/>
    <mergeCell ref="AZ127:BH127"/>
    <mergeCell ref="BI127:BQ127"/>
    <mergeCell ref="A124:AT124"/>
    <mergeCell ref="AU124:AX124"/>
    <mergeCell ref="AZ124:BH124"/>
    <mergeCell ref="BI124:BQ124"/>
    <mergeCell ref="A125:AT125"/>
    <mergeCell ref="AU125:AX125"/>
    <mergeCell ref="AZ125:BH125"/>
    <mergeCell ref="BI125:BQ125"/>
    <mergeCell ref="A122:AT122"/>
    <mergeCell ref="AU122:AX122"/>
    <mergeCell ref="AZ122:BH122"/>
    <mergeCell ref="BI122:BQ122"/>
    <mergeCell ref="A123:AT123"/>
    <mergeCell ref="AU123:AX123"/>
    <mergeCell ref="AZ123:BH123"/>
    <mergeCell ref="BI123:BQ123"/>
    <mergeCell ref="A120:AT120"/>
    <mergeCell ref="AU120:AX120"/>
    <mergeCell ref="AZ120:BH120"/>
    <mergeCell ref="BI120:BQ120"/>
    <mergeCell ref="A121:AT121"/>
    <mergeCell ref="AU121:AX121"/>
    <mergeCell ref="AZ121:BH121"/>
    <mergeCell ref="BI121:BQ121"/>
    <mergeCell ref="A118:AT118"/>
    <mergeCell ref="AU118:AX118"/>
    <mergeCell ref="A119:AT119"/>
    <mergeCell ref="AU119:AX119"/>
    <mergeCell ref="AZ119:BH119"/>
    <mergeCell ref="BI119:BQ119"/>
    <mergeCell ref="A116:AT116"/>
    <mergeCell ref="AU116:AX116"/>
    <mergeCell ref="AZ116:BH116"/>
    <mergeCell ref="BI116:BQ116"/>
    <mergeCell ref="A117:AT117"/>
    <mergeCell ref="AZ118:BH118"/>
    <mergeCell ref="BI118:BQ118"/>
    <mergeCell ref="AU117:BQ117"/>
    <mergeCell ref="A113:AT113"/>
    <mergeCell ref="AU113:AX113"/>
    <mergeCell ref="AZ113:BH113"/>
    <mergeCell ref="BI113:BQ113"/>
    <mergeCell ref="A114:AT114"/>
    <mergeCell ref="A115:AT115"/>
    <mergeCell ref="AU115:AX115"/>
    <mergeCell ref="AZ115:BH115"/>
    <mergeCell ref="BI115:BQ115"/>
    <mergeCell ref="AU114:BQ114"/>
    <mergeCell ref="A111:AT111"/>
    <mergeCell ref="AU111:AX111"/>
    <mergeCell ref="AZ111:BH111"/>
    <mergeCell ref="BI111:BQ111"/>
    <mergeCell ref="A112:AT112"/>
    <mergeCell ref="AU112:AX112"/>
    <mergeCell ref="AZ112:BH112"/>
    <mergeCell ref="BI112:BQ112"/>
    <mergeCell ref="A109:AT109"/>
    <mergeCell ref="AU109:AX109"/>
    <mergeCell ref="AZ109:BH109"/>
    <mergeCell ref="BI109:BQ109"/>
    <mergeCell ref="A110:AT110"/>
    <mergeCell ref="AU110:AX110"/>
    <mergeCell ref="AZ110:BH110"/>
    <mergeCell ref="BI110:BQ110"/>
    <mergeCell ref="A107:AT107"/>
    <mergeCell ref="AU107:AX107"/>
    <mergeCell ref="AZ107:BH107"/>
    <mergeCell ref="BI107:BQ107"/>
    <mergeCell ref="A108:AT108"/>
    <mergeCell ref="AU108:AX108"/>
    <mergeCell ref="AZ108:BH108"/>
    <mergeCell ref="BI108:BQ108"/>
    <mergeCell ref="A105:AT105"/>
    <mergeCell ref="AU105:AX105"/>
    <mergeCell ref="AZ105:BH105"/>
    <mergeCell ref="BI105:BQ105"/>
    <mergeCell ref="A106:AT106"/>
    <mergeCell ref="AU106:AX106"/>
    <mergeCell ref="AZ106:BH106"/>
    <mergeCell ref="BI106:BQ106"/>
    <mergeCell ref="A103:AT103"/>
    <mergeCell ref="AU103:AX103"/>
    <mergeCell ref="AZ103:BH103"/>
    <mergeCell ref="BI103:BQ103"/>
    <mergeCell ref="A104:AT104"/>
    <mergeCell ref="AU104:AX104"/>
    <mergeCell ref="AZ104:BH104"/>
    <mergeCell ref="BI104:BQ104"/>
    <mergeCell ref="A101:AT101"/>
    <mergeCell ref="AU101:AX101"/>
    <mergeCell ref="AZ101:BH101"/>
    <mergeCell ref="BI101:BQ101"/>
    <mergeCell ref="A102:AT102"/>
    <mergeCell ref="AU102:AX102"/>
    <mergeCell ref="AZ102:BH102"/>
    <mergeCell ref="BI102:BQ102"/>
    <mergeCell ref="A99:AT99"/>
    <mergeCell ref="AU99:AX99"/>
    <mergeCell ref="AZ99:BH99"/>
    <mergeCell ref="BI99:BQ99"/>
    <mergeCell ref="A100:AT100"/>
    <mergeCell ref="AU100:AX100"/>
    <mergeCell ref="AZ100:BH100"/>
    <mergeCell ref="BI100:BQ100"/>
    <mergeCell ref="A96:AT96"/>
    <mergeCell ref="A97:AT97"/>
    <mergeCell ref="A98:AT98"/>
    <mergeCell ref="AU98:AX98"/>
    <mergeCell ref="AZ98:BH98"/>
    <mergeCell ref="BI98:BQ98"/>
    <mergeCell ref="AU97:AX97"/>
    <mergeCell ref="AZ97:BH97"/>
    <mergeCell ref="BI97:BQ97"/>
    <mergeCell ref="AU96:BQ96"/>
    <mergeCell ref="A94:AT94"/>
    <mergeCell ref="AU94:AX94"/>
    <mergeCell ref="AZ94:BH94"/>
    <mergeCell ref="BI94:BQ94"/>
    <mergeCell ref="A95:AT95"/>
    <mergeCell ref="AU95:AX95"/>
    <mergeCell ref="AZ95:BH95"/>
    <mergeCell ref="BI95:BQ95"/>
    <mergeCell ref="BK92:BO92"/>
    <mergeCell ref="BP92:BQ92"/>
    <mergeCell ref="A93:AT93"/>
    <mergeCell ref="AU93:AX93"/>
    <mergeCell ref="AZ93:BA93"/>
    <mergeCell ref="BB93:BF93"/>
    <mergeCell ref="BG93:BH93"/>
    <mergeCell ref="BI93:BJ93"/>
    <mergeCell ref="BK93:BO93"/>
    <mergeCell ref="BP93:BQ93"/>
    <mergeCell ref="A92:AT92"/>
    <mergeCell ref="AU92:AX92"/>
    <mergeCell ref="AZ92:BA92"/>
    <mergeCell ref="BB92:BF92"/>
    <mergeCell ref="BG92:BH92"/>
    <mergeCell ref="BI92:BJ92"/>
    <mergeCell ref="A90:AT90"/>
    <mergeCell ref="AU90:AX90"/>
    <mergeCell ref="AZ90:BH90"/>
    <mergeCell ref="BI90:BQ90"/>
    <mergeCell ref="A91:AT91"/>
    <mergeCell ref="AU91:AX91"/>
    <mergeCell ref="BA91:BG91"/>
    <mergeCell ref="BJ91:BP91"/>
    <mergeCell ref="A88:AT88"/>
    <mergeCell ref="AU88:AX88"/>
    <mergeCell ref="AZ88:BH88"/>
    <mergeCell ref="BI88:BQ88"/>
    <mergeCell ref="A89:AT89"/>
    <mergeCell ref="AU89:AX89"/>
    <mergeCell ref="AZ89:BH89"/>
    <mergeCell ref="BI89:BQ89"/>
    <mergeCell ref="A86:AT86"/>
    <mergeCell ref="AU86:AX86"/>
    <mergeCell ref="AZ86:BH86"/>
    <mergeCell ref="BI86:BQ86"/>
    <mergeCell ref="A87:AT87"/>
    <mergeCell ref="AU87:AX87"/>
    <mergeCell ref="AZ87:BH87"/>
    <mergeCell ref="BI87:BQ87"/>
    <mergeCell ref="A83:AT83"/>
    <mergeCell ref="A84:AT84"/>
    <mergeCell ref="A85:AT85"/>
    <mergeCell ref="AU85:AX85"/>
    <mergeCell ref="AZ85:BH85"/>
    <mergeCell ref="BI85:BQ85"/>
    <mergeCell ref="AU84:AX84"/>
    <mergeCell ref="AZ84:BH84"/>
    <mergeCell ref="BI84:BQ84"/>
    <mergeCell ref="AU83:BQ83"/>
    <mergeCell ref="A80:AT81"/>
    <mergeCell ref="AU80:AX81"/>
    <mergeCell ref="AZ80:BH81"/>
    <mergeCell ref="BI80:BQ81"/>
    <mergeCell ref="A82:AT82"/>
    <mergeCell ref="AU82:AX82"/>
    <mergeCell ref="AZ82:BH82"/>
    <mergeCell ref="BI82:BQ82"/>
    <mergeCell ref="A77:AT77"/>
    <mergeCell ref="AU77:AX77"/>
    <mergeCell ref="AZ77:BH77"/>
    <mergeCell ref="BI77:BQ77"/>
    <mergeCell ref="A78:AT78"/>
    <mergeCell ref="AU78:AX78"/>
    <mergeCell ref="AZ78:BH78"/>
    <mergeCell ref="BI78:BQ78"/>
    <mergeCell ref="AY80:AY81"/>
    <mergeCell ref="A75:AT75"/>
    <mergeCell ref="AU75:AX75"/>
    <mergeCell ref="AZ75:BH75"/>
    <mergeCell ref="BI75:BQ75"/>
    <mergeCell ref="A76:AT76"/>
    <mergeCell ref="AU76:AX76"/>
    <mergeCell ref="AZ76:BH76"/>
    <mergeCell ref="BI76:BQ76"/>
    <mergeCell ref="A73:AT73"/>
    <mergeCell ref="AU73:AX73"/>
    <mergeCell ref="AZ73:BH73"/>
    <mergeCell ref="BI73:BQ73"/>
    <mergeCell ref="A74:AT74"/>
    <mergeCell ref="AU74:AX74"/>
    <mergeCell ref="AZ74:BH74"/>
    <mergeCell ref="BI74:BQ74"/>
    <mergeCell ref="A71:AT71"/>
    <mergeCell ref="AU71:AX71"/>
    <mergeCell ref="AZ71:BH71"/>
    <mergeCell ref="BI71:BQ71"/>
    <mergeCell ref="A72:AT72"/>
    <mergeCell ref="AU72:AX72"/>
    <mergeCell ref="AZ72:BH72"/>
    <mergeCell ref="BI72:BQ72"/>
    <mergeCell ref="A69:AT69"/>
    <mergeCell ref="AU69:AX69"/>
    <mergeCell ref="AZ69:BH69"/>
    <mergeCell ref="BI69:BQ69"/>
    <mergeCell ref="A70:AT70"/>
    <mergeCell ref="AU70:AX70"/>
    <mergeCell ref="AZ70:BH70"/>
    <mergeCell ref="BI70:BQ70"/>
    <mergeCell ref="A67:AT67"/>
    <mergeCell ref="AU67:AX67"/>
    <mergeCell ref="AZ67:BH67"/>
    <mergeCell ref="BI67:BQ67"/>
    <mergeCell ref="A68:AT68"/>
    <mergeCell ref="AU68:AX68"/>
    <mergeCell ref="AZ68:BH68"/>
    <mergeCell ref="BI68:BQ68"/>
    <mergeCell ref="A65:AT65"/>
    <mergeCell ref="AU65:AX65"/>
    <mergeCell ref="AZ65:BH65"/>
    <mergeCell ref="BI65:BQ65"/>
    <mergeCell ref="A66:AT66"/>
    <mergeCell ref="AU66:AX66"/>
    <mergeCell ref="AZ66:BH66"/>
    <mergeCell ref="BI66:BQ66"/>
    <mergeCell ref="A63:AT63"/>
    <mergeCell ref="AU63:AX63"/>
    <mergeCell ref="AZ63:BH63"/>
    <mergeCell ref="BI63:BQ63"/>
    <mergeCell ref="A64:AT64"/>
    <mergeCell ref="AU64:AX64"/>
    <mergeCell ref="AZ64:BH64"/>
    <mergeCell ref="BI64:BQ64"/>
    <mergeCell ref="A61:AT61"/>
    <mergeCell ref="AU61:AX61"/>
    <mergeCell ref="AZ61:BH61"/>
    <mergeCell ref="BI61:BQ61"/>
    <mergeCell ref="A62:AT62"/>
    <mergeCell ref="AU62:AX62"/>
    <mergeCell ref="AZ62:BH62"/>
    <mergeCell ref="BI62:BQ62"/>
    <mergeCell ref="A58:AT58"/>
    <mergeCell ref="A59:AT59"/>
    <mergeCell ref="A60:AT60"/>
    <mergeCell ref="AU60:AX60"/>
    <mergeCell ref="AZ60:BH60"/>
    <mergeCell ref="BI60:BQ60"/>
    <mergeCell ref="AU59:AX59"/>
    <mergeCell ref="AZ59:BH59"/>
    <mergeCell ref="BI59:BQ59"/>
    <mergeCell ref="AU58:BQ58"/>
    <mergeCell ref="A56:AT56"/>
    <mergeCell ref="AU56:AX56"/>
    <mergeCell ref="AZ56:BH56"/>
    <mergeCell ref="BI56:BQ56"/>
    <mergeCell ref="A57:AT57"/>
    <mergeCell ref="AU57:AX57"/>
    <mergeCell ref="AZ57:BH57"/>
    <mergeCell ref="BI57:BQ57"/>
    <mergeCell ref="A54:AT54"/>
    <mergeCell ref="AU54:AX54"/>
    <mergeCell ref="AZ54:BH54"/>
    <mergeCell ref="BI54:BQ54"/>
    <mergeCell ref="A55:AT55"/>
    <mergeCell ref="AU55:AX55"/>
    <mergeCell ref="AZ55:BH55"/>
    <mergeCell ref="BI55:BQ55"/>
    <mergeCell ref="A52:AT52"/>
    <mergeCell ref="AU52:AX52"/>
    <mergeCell ref="AZ52:BH52"/>
    <mergeCell ref="BI52:BQ52"/>
    <mergeCell ref="A53:AT53"/>
    <mergeCell ref="AU53:AX53"/>
    <mergeCell ref="AZ53:BH53"/>
    <mergeCell ref="BI53:BQ53"/>
    <mergeCell ref="A50:AT50"/>
    <mergeCell ref="AU50:AX50"/>
    <mergeCell ref="AZ50:BH50"/>
    <mergeCell ref="BI50:BQ50"/>
    <mergeCell ref="A51:AT51"/>
    <mergeCell ref="AU51:AX51"/>
    <mergeCell ref="AZ51:BH51"/>
    <mergeCell ref="BI51:BQ51"/>
    <mergeCell ref="A47:AT47"/>
    <mergeCell ref="AU47:AX47"/>
    <mergeCell ref="AZ47:BH47"/>
    <mergeCell ref="BI47:BQ47"/>
    <mergeCell ref="A48:AT48"/>
    <mergeCell ref="A49:AT49"/>
    <mergeCell ref="AU49:AX49"/>
    <mergeCell ref="AZ49:BH49"/>
    <mergeCell ref="BI49:BQ49"/>
    <mergeCell ref="AU48:BQ48"/>
    <mergeCell ref="A45:AT45"/>
    <mergeCell ref="AU45:AX45"/>
    <mergeCell ref="AZ45:BH45"/>
    <mergeCell ref="BI45:BQ45"/>
    <mergeCell ref="A46:AT46"/>
    <mergeCell ref="AU46:AX46"/>
    <mergeCell ref="AZ46:BH46"/>
    <mergeCell ref="BI46:BQ46"/>
    <mergeCell ref="A43:AT43"/>
    <mergeCell ref="AU43:AX43"/>
    <mergeCell ref="AZ43:BH43"/>
    <mergeCell ref="BI43:BQ43"/>
    <mergeCell ref="A44:AT44"/>
    <mergeCell ref="AU44:AX44"/>
    <mergeCell ref="AZ44:BH44"/>
    <mergeCell ref="BI44:BQ44"/>
    <mergeCell ref="A41:AT41"/>
    <mergeCell ref="AU41:AX41"/>
    <mergeCell ref="AZ41:BH41"/>
    <mergeCell ref="BI41:BQ41"/>
    <mergeCell ref="A42:AT42"/>
    <mergeCell ref="AU42:AX42"/>
    <mergeCell ref="AZ42:BH42"/>
    <mergeCell ref="BI42:BQ42"/>
    <mergeCell ref="A38:AT38"/>
    <mergeCell ref="A39:AT39"/>
    <mergeCell ref="A40:AT40"/>
    <mergeCell ref="AU40:AX40"/>
    <mergeCell ref="AZ40:BH40"/>
    <mergeCell ref="BI40:BQ40"/>
    <mergeCell ref="AU39:AX39"/>
    <mergeCell ref="AZ39:BH39"/>
    <mergeCell ref="BI39:BQ39"/>
    <mergeCell ref="AU38:BQ38"/>
    <mergeCell ref="A36:AT36"/>
    <mergeCell ref="AU36:AX36"/>
    <mergeCell ref="AZ36:BH36"/>
    <mergeCell ref="BI36:BQ36"/>
    <mergeCell ref="A37:AT37"/>
    <mergeCell ref="AU37:AX37"/>
    <mergeCell ref="AZ37:BH37"/>
    <mergeCell ref="BI37:BQ37"/>
    <mergeCell ref="A34:AT34"/>
    <mergeCell ref="AU34:AX34"/>
    <mergeCell ref="AZ34:BH34"/>
    <mergeCell ref="BI34:BQ34"/>
    <mergeCell ref="A35:AT35"/>
    <mergeCell ref="AU35:AX35"/>
    <mergeCell ref="AZ35:BH35"/>
    <mergeCell ref="BI35:BQ35"/>
    <mergeCell ref="A32:AT32"/>
    <mergeCell ref="AU32:AX32"/>
    <mergeCell ref="AZ32:BH32"/>
    <mergeCell ref="BI32:BQ32"/>
    <mergeCell ref="A33:AT33"/>
    <mergeCell ref="AU33:AX33"/>
    <mergeCell ref="AZ33:BH33"/>
    <mergeCell ref="BI33:BQ33"/>
    <mergeCell ref="A30:AT30"/>
    <mergeCell ref="AU30:AX30"/>
    <mergeCell ref="AZ30:BH30"/>
    <mergeCell ref="BI30:BQ30"/>
    <mergeCell ref="A31:AT31"/>
    <mergeCell ref="AU31:AX31"/>
    <mergeCell ref="AZ31:BH31"/>
    <mergeCell ref="BI31:BQ31"/>
    <mergeCell ref="A28:AT28"/>
    <mergeCell ref="AU28:AX28"/>
    <mergeCell ref="AZ28:BH28"/>
    <mergeCell ref="BI28:BQ28"/>
    <mergeCell ref="A29:AT29"/>
    <mergeCell ref="AU29:AX29"/>
    <mergeCell ref="AZ29:BH29"/>
    <mergeCell ref="BI29:BQ29"/>
    <mergeCell ref="A26:AT26"/>
    <mergeCell ref="AU26:AX26"/>
    <mergeCell ref="AZ26:BH26"/>
    <mergeCell ref="BI26:BQ26"/>
    <mergeCell ref="A27:AT27"/>
    <mergeCell ref="AU27:AX27"/>
    <mergeCell ref="AZ27:BH27"/>
    <mergeCell ref="BI27:BQ27"/>
    <mergeCell ref="A23:AT23"/>
    <mergeCell ref="AU23:AX23"/>
    <mergeCell ref="AZ23:BH23"/>
    <mergeCell ref="BI23:BQ23"/>
    <mergeCell ref="A24:AT24"/>
    <mergeCell ref="A25:AT25"/>
    <mergeCell ref="AZ25:BH25"/>
    <mergeCell ref="BI25:BQ25"/>
    <mergeCell ref="AU25:AX25"/>
    <mergeCell ref="AU24:BQ24"/>
    <mergeCell ref="AQ20:AX20"/>
    <mergeCell ref="AZ20:BH20"/>
    <mergeCell ref="BI20:BQ20"/>
    <mergeCell ref="A22:AT22"/>
    <mergeCell ref="AU22:AX22"/>
    <mergeCell ref="AZ22:BH22"/>
    <mergeCell ref="BI22:BQ22"/>
    <mergeCell ref="A15:BC15"/>
    <mergeCell ref="BJ15:BR15"/>
    <mergeCell ref="A16:BC16"/>
    <mergeCell ref="BJ16:BR16"/>
    <mergeCell ref="A18:BR18"/>
    <mergeCell ref="Z19:AA19"/>
    <mergeCell ref="AB19:AL19"/>
    <mergeCell ref="AM19:AN19"/>
    <mergeCell ref="AO19:AP19"/>
    <mergeCell ref="AQ19:AT19"/>
    <mergeCell ref="A14:BK14"/>
    <mergeCell ref="A9:AA9"/>
    <mergeCell ref="AB9:AZ9"/>
    <mergeCell ref="BA9:BI9"/>
    <mergeCell ref="BJ9:BR9"/>
    <mergeCell ref="A10:P10"/>
    <mergeCell ref="Q10:AZ10"/>
    <mergeCell ref="BA10:BI10"/>
    <mergeCell ref="BJ10:BR10"/>
    <mergeCell ref="A11:R11"/>
    <mergeCell ref="S11:BK11"/>
    <mergeCell ref="A12:J12"/>
    <mergeCell ref="K12:BK12"/>
    <mergeCell ref="A13:BR13"/>
    <mergeCell ref="J7:AZ7"/>
    <mergeCell ref="BA7:BI7"/>
    <mergeCell ref="BJ7:BR7"/>
    <mergeCell ref="A8:G8"/>
    <mergeCell ref="H8:AZ8"/>
    <mergeCell ref="BA8:BI8"/>
    <mergeCell ref="BJ8:BR8"/>
    <mergeCell ref="AN1:BQ1"/>
    <mergeCell ref="AN2:BQ2"/>
    <mergeCell ref="AN3:BQ3"/>
    <mergeCell ref="BJ5:BR5"/>
    <mergeCell ref="A6:BI6"/>
    <mergeCell ref="BJ6:BL6"/>
    <mergeCell ref="BM6:BO6"/>
    <mergeCell ref="BP6:BR6"/>
    <mergeCell ref="A7:I7"/>
  </mergeCells>
  <conditionalFormatting sqref="AH139:AT139 AH137:AT137">
    <cfRule type="containsBlanks" dxfId="9" priority="4">
      <formula>LEN(TRIM(AH137))=0</formula>
    </cfRule>
  </conditionalFormatting>
  <conditionalFormatting sqref="J7:AZ7 H8:AZ8 AB9:AZ9 Q10:AZ10 S11:BK11 K12:BK12 AB19:AL19 AO19:AP19 BJ15:BR16 BJ6:BR10">
    <cfRule type="containsBlanks" dxfId="8" priority="2">
      <formula>LEN(TRIM(H6))=0</formula>
    </cfRule>
  </conditionalFormatting>
  <conditionalFormatting sqref="BJ6:BR10 J7:AZ7 H8:AZ8 AB9:AZ9 Q10:AZ10 S11:BK11 K12:BK12 AB19:AL19 AO19:AP19 BJ15:BR16">
    <cfRule type="containsBlanks" dxfId="7" priority="1">
      <formula>LEN(TRIM(H6))=0</formula>
    </cfRule>
  </conditionalFormatting>
  <pageMargins left="0.39370078740157483" right="0.39370078740157483" top="0.39370078740157483" bottom="0.39370078740157483" header="0.11811023622047245" footer="0.11811023622047245"/>
  <pageSetup paperSize="9" scale="71" orientation="portrait" blackAndWhite="1" r:id="rId1"/>
  <rowBreaks count="1" manualBreakCount="1"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CG97"/>
  <sheetViews>
    <sheetView showGridLines="0" showZeros="0" topLeftCell="A31" zoomScale="80" zoomScaleNormal="80" workbookViewId="0">
      <selection activeCell="A58" sqref="A58:AT58"/>
    </sheetView>
  </sheetViews>
  <sheetFormatPr defaultColWidth="1.5703125" defaultRowHeight="12.75" x14ac:dyDescent="0.2"/>
  <cols>
    <col min="1" max="9" width="1.28515625" style="138" customWidth="1"/>
    <col min="10" max="10" width="2" style="138" customWidth="1"/>
    <col min="11" max="49" width="1.28515625" style="138" customWidth="1"/>
    <col min="50" max="50" width="1.7109375" style="138" customWidth="1"/>
    <col min="51" max="51" width="7.28515625" style="138" customWidth="1"/>
    <col min="52" max="79" width="1.28515625" style="138" customWidth="1"/>
    <col min="80" max="80" width="3.42578125" style="155" customWidth="1"/>
    <col min="81" max="82" width="9.42578125" style="138" customWidth="1"/>
    <col min="83" max="83" width="14.28515625" style="138" customWidth="1"/>
    <col min="84" max="84" width="11.85546875" style="138" customWidth="1"/>
    <col min="85" max="85" width="8.7109375" style="138" customWidth="1"/>
    <col min="86" max="131" width="1.28515625" style="138" customWidth="1"/>
    <col min="132" max="258" width="1.5703125" style="138"/>
    <col min="259" max="336" width="1.28515625" style="138" customWidth="1"/>
    <col min="337" max="340" width="9.42578125" style="138" customWidth="1"/>
    <col min="341" max="387" width="1.28515625" style="138" customWidth="1"/>
    <col min="388" max="514" width="1.5703125" style="138"/>
    <col min="515" max="592" width="1.28515625" style="138" customWidth="1"/>
    <col min="593" max="596" width="9.42578125" style="138" customWidth="1"/>
    <col min="597" max="643" width="1.28515625" style="138" customWidth="1"/>
    <col min="644" max="770" width="1.5703125" style="138"/>
    <col min="771" max="848" width="1.28515625" style="138" customWidth="1"/>
    <col min="849" max="852" width="9.42578125" style="138" customWidth="1"/>
    <col min="853" max="899" width="1.28515625" style="138" customWidth="1"/>
    <col min="900" max="1026" width="1.5703125" style="138"/>
    <col min="1027" max="1104" width="1.28515625" style="138" customWidth="1"/>
    <col min="1105" max="1108" width="9.42578125" style="138" customWidth="1"/>
    <col min="1109" max="1155" width="1.28515625" style="138" customWidth="1"/>
    <col min="1156" max="1282" width="1.5703125" style="138"/>
    <col min="1283" max="1360" width="1.28515625" style="138" customWidth="1"/>
    <col min="1361" max="1364" width="9.42578125" style="138" customWidth="1"/>
    <col min="1365" max="1411" width="1.28515625" style="138" customWidth="1"/>
    <col min="1412" max="1538" width="1.5703125" style="138"/>
    <col min="1539" max="1616" width="1.28515625" style="138" customWidth="1"/>
    <col min="1617" max="1620" width="9.42578125" style="138" customWidth="1"/>
    <col min="1621" max="1667" width="1.28515625" style="138" customWidth="1"/>
    <col min="1668" max="1794" width="1.5703125" style="138"/>
    <col min="1795" max="1872" width="1.28515625" style="138" customWidth="1"/>
    <col min="1873" max="1876" width="9.42578125" style="138" customWidth="1"/>
    <col min="1877" max="1923" width="1.28515625" style="138" customWidth="1"/>
    <col min="1924" max="2050" width="1.5703125" style="138"/>
    <col min="2051" max="2128" width="1.28515625" style="138" customWidth="1"/>
    <col min="2129" max="2132" width="9.42578125" style="138" customWidth="1"/>
    <col min="2133" max="2179" width="1.28515625" style="138" customWidth="1"/>
    <col min="2180" max="2306" width="1.5703125" style="138"/>
    <col min="2307" max="2384" width="1.28515625" style="138" customWidth="1"/>
    <col min="2385" max="2388" width="9.42578125" style="138" customWidth="1"/>
    <col min="2389" max="2435" width="1.28515625" style="138" customWidth="1"/>
    <col min="2436" max="2562" width="1.5703125" style="138"/>
    <col min="2563" max="2640" width="1.28515625" style="138" customWidth="1"/>
    <col min="2641" max="2644" width="9.42578125" style="138" customWidth="1"/>
    <col min="2645" max="2691" width="1.28515625" style="138" customWidth="1"/>
    <col min="2692" max="2818" width="1.5703125" style="138"/>
    <col min="2819" max="2896" width="1.28515625" style="138" customWidth="1"/>
    <col min="2897" max="2900" width="9.42578125" style="138" customWidth="1"/>
    <col min="2901" max="2947" width="1.28515625" style="138" customWidth="1"/>
    <col min="2948" max="3074" width="1.5703125" style="138"/>
    <col min="3075" max="3152" width="1.28515625" style="138" customWidth="1"/>
    <col min="3153" max="3156" width="9.42578125" style="138" customWidth="1"/>
    <col min="3157" max="3203" width="1.28515625" style="138" customWidth="1"/>
    <col min="3204" max="3330" width="1.5703125" style="138"/>
    <col min="3331" max="3408" width="1.28515625" style="138" customWidth="1"/>
    <col min="3409" max="3412" width="9.42578125" style="138" customWidth="1"/>
    <col min="3413" max="3459" width="1.28515625" style="138" customWidth="1"/>
    <col min="3460" max="3586" width="1.5703125" style="138"/>
    <col min="3587" max="3664" width="1.28515625" style="138" customWidth="1"/>
    <col min="3665" max="3668" width="9.42578125" style="138" customWidth="1"/>
    <col min="3669" max="3715" width="1.28515625" style="138" customWidth="1"/>
    <col min="3716" max="3842" width="1.5703125" style="138"/>
    <col min="3843" max="3920" width="1.28515625" style="138" customWidth="1"/>
    <col min="3921" max="3924" width="9.42578125" style="138" customWidth="1"/>
    <col min="3925" max="3971" width="1.28515625" style="138" customWidth="1"/>
    <col min="3972" max="4098" width="1.5703125" style="138"/>
    <col min="4099" max="4176" width="1.28515625" style="138" customWidth="1"/>
    <col min="4177" max="4180" width="9.42578125" style="138" customWidth="1"/>
    <col min="4181" max="4227" width="1.28515625" style="138" customWidth="1"/>
    <col min="4228" max="4354" width="1.5703125" style="138"/>
    <col min="4355" max="4432" width="1.28515625" style="138" customWidth="1"/>
    <col min="4433" max="4436" width="9.42578125" style="138" customWidth="1"/>
    <col min="4437" max="4483" width="1.28515625" style="138" customWidth="1"/>
    <col min="4484" max="4610" width="1.5703125" style="138"/>
    <col min="4611" max="4688" width="1.28515625" style="138" customWidth="1"/>
    <col min="4689" max="4692" width="9.42578125" style="138" customWidth="1"/>
    <col min="4693" max="4739" width="1.28515625" style="138" customWidth="1"/>
    <col min="4740" max="4866" width="1.5703125" style="138"/>
    <col min="4867" max="4944" width="1.28515625" style="138" customWidth="1"/>
    <col min="4945" max="4948" width="9.42578125" style="138" customWidth="1"/>
    <col min="4949" max="4995" width="1.28515625" style="138" customWidth="1"/>
    <col min="4996" max="5122" width="1.5703125" style="138"/>
    <col min="5123" max="5200" width="1.28515625" style="138" customWidth="1"/>
    <col min="5201" max="5204" width="9.42578125" style="138" customWidth="1"/>
    <col min="5205" max="5251" width="1.28515625" style="138" customWidth="1"/>
    <col min="5252" max="5378" width="1.5703125" style="138"/>
    <col min="5379" max="5456" width="1.28515625" style="138" customWidth="1"/>
    <col min="5457" max="5460" width="9.42578125" style="138" customWidth="1"/>
    <col min="5461" max="5507" width="1.28515625" style="138" customWidth="1"/>
    <col min="5508" max="5634" width="1.5703125" style="138"/>
    <col min="5635" max="5712" width="1.28515625" style="138" customWidth="1"/>
    <col min="5713" max="5716" width="9.42578125" style="138" customWidth="1"/>
    <col min="5717" max="5763" width="1.28515625" style="138" customWidth="1"/>
    <col min="5764" max="5890" width="1.5703125" style="138"/>
    <col min="5891" max="5968" width="1.28515625" style="138" customWidth="1"/>
    <col min="5969" max="5972" width="9.42578125" style="138" customWidth="1"/>
    <col min="5973" max="6019" width="1.28515625" style="138" customWidth="1"/>
    <col min="6020" max="6146" width="1.5703125" style="138"/>
    <col min="6147" max="6224" width="1.28515625" style="138" customWidth="1"/>
    <col min="6225" max="6228" width="9.42578125" style="138" customWidth="1"/>
    <col min="6229" max="6275" width="1.28515625" style="138" customWidth="1"/>
    <col min="6276" max="6402" width="1.5703125" style="138"/>
    <col min="6403" max="6480" width="1.28515625" style="138" customWidth="1"/>
    <col min="6481" max="6484" width="9.42578125" style="138" customWidth="1"/>
    <col min="6485" max="6531" width="1.28515625" style="138" customWidth="1"/>
    <col min="6532" max="6658" width="1.5703125" style="138"/>
    <col min="6659" max="6736" width="1.28515625" style="138" customWidth="1"/>
    <col min="6737" max="6740" width="9.42578125" style="138" customWidth="1"/>
    <col min="6741" max="6787" width="1.28515625" style="138" customWidth="1"/>
    <col min="6788" max="6914" width="1.5703125" style="138"/>
    <col min="6915" max="6992" width="1.28515625" style="138" customWidth="1"/>
    <col min="6993" max="6996" width="9.42578125" style="138" customWidth="1"/>
    <col min="6997" max="7043" width="1.28515625" style="138" customWidth="1"/>
    <col min="7044" max="7170" width="1.5703125" style="138"/>
    <col min="7171" max="7248" width="1.28515625" style="138" customWidth="1"/>
    <col min="7249" max="7252" width="9.42578125" style="138" customWidth="1"/>
    <col min="7253" max="7299" width="1.28515625" style="138" customWidth="1"/>
    <col min="7300" max="7426" width="1.5703125" style="138"/>
    <col min="7427" max="7504" width="1.28515625" style="138" customWidth="1"/>
    <col min="7505" max="7508" width="9.42578125" style="138" customWidth="1"/>
    <col min="7509" max="7555" width="1.28515625" style="138" customWidth="1"/>
    <col min="7556" max="7682" width="1.5703125" style="138"/>
    <col min="7683" max="7760" width="1.28515625" style="138" customWidth="1"/>
    <col min="7761" max="7764" width="9.42578125" style="138" customWidth="1"/>
    <col min="7765" max="7811" width="1.28515625" style="138" customWidth="1"/>
    <col min="7812" max="7938" width="1.5703125" style="138"/>
    <col min="7939" max="8016" width="1.28515625" style="138" customWidth="1"/>
    <col min="8017" max="8020" width="9.42578125" style="138" customWidth="1"/>
    <col min="8021" max="8067" width="1.28515625" style="138" customWidth="1"/>
    <col min="8068" max="8194" width="1.5703125" style="138"/>
    <col min="8195" max="8272" width="1.28515625" style="138" customWidth="1"/>
    <col min="8273" max="8276" width="9.42578125" style="138" customWidth="1"/>
    <col min="8277" max="8323" width="1.28515625" style="138" customWidth="1"/>
    <col min="8324" max="8450" width="1.5703125" style="138"/>
    <col min="8451" max="8528" width="1.28515625" style="138" customWidth="1"/>
    <col min="8529" max="8532" width="9.42578125" style="138" customWidth="1"/>
    <col min="8533" max="8579" width="1.28515625" style="138" customWidth="1"/>
    <col min="8580" max="8706" width="1.5703125" style="138"/>
    <col min="8707" max="8784" width="1.28515625" style="138" customWidth="1"/>
    <col min="8785" max="8788" width="9.42578125" style="138" customWidth="1"/>
    <col min="8789" max="8835" width="1.28515625" style="138" customWidth="1"/>
    <col min="8836" max="8962" width="1.5703125" style="138"/>
    <col min="8963" max="9040" width="1.28515625" style="138" customWidth="1"/>
    <col min="9041" max="9044" width="9.42578125" style="138" customWidth="1"/>
    <col min="9045" max="9091" width="1.28515625" style="138" customWidth="1"/>
    <col min="9092" max="9218" width="1.5703125" style="138"/>
    <col min="9219" max="9296" width="1.28515625" style="138" customWidth="1"/>
    <col min="9297" max="9300" width="9.42578125" style="138" customWidth="1"/>
    <col min="9301" max="9347" width="1.28515625" style="138" customWidth="1"/>
    <col min="9348" max="9474" width="1.5703125" style="138"/>
    <col min="9475" max="9552" width="1.28515625" style="138" customWidth="1"/>
    <col min="9553" max="9556" width="9.42578125" style="138" customWidth="1"/>
    <col min="9557" max="9603" width="1.28515625" style="138" customWidth="1"/>
    <col min="9604" max="9730" width="1.5703125" style="138"/>
    <col min="9731" max="9808" width="1.28515625" style="138" customWidth="1"/>
    <col min="9809" max="9812" width="9.42578125" style="138" customWidth="1"/>
    <col min="9813" max="9859" width="1.28515625" style="138" customWidth="1"/>
    <col min="9860" max="9986" width="1.5703125" style="138"/>
    <col min="9987" max="10064" width="1.28515625" style="138" customWidth="1"/>
    <col min="10065" max="10068" width="9.42578125" style="138" customWidth="1"/>
    <col min="10069" max="10115" width="1.28515625" style="138" customWidth="1"/>
    <col min="10116" max="10242" width="1.5703125" style="138"/>
    <col min="10243" max="10320" width="1.28515625" style="138" customWidth="1"/>
    <col min="10321" max="10324" width="9.42578125" style="138" customWidth="1"/>
    <col min="10325" max="10371" width="1.28515625" style="138" customWidth="1"/>
    <col min="10372" max="10498" width="1.5703125" style="138"/>
    <col min="10499" max="10576" width="1.28515625" style="138" customWidth="1"/>
    <col min="10577" max="10580" width="9.42578125" style="138" customWidth="1"/>
    <col min="10581" max="10627" width="1.28515625" style="138" customWidth="1"/>
    <col min="10628" max="10754" width="1.5703125" style="138"/>
    <col min="10755" max="10832" width="1.28515625" style="138" customWidth="1"/>
    <col min="10833" max="10836" width="9.42578125" style="138" customWidth="1"/>
    <col min="10837" max="10883" width="1.28515625" style="138" customWidth="1"/>
    <col min="10884" max="11010" width="1.5703125" style="138"/>
    <col min="11011" max="11088" width="1.28515625" style="138" customWidth="1"/>
    <col min="11089" max="11092" width="9.42578125" style="138" customWidth="1"/>
    <col min="11093" max="11139" width="1.28515625" style="138" customWidth="1"/>
    <col min="11140" max="11266" width="1.5703125" style="138"/>
    <col min="11267" max="11344" width="1.28515625" style="138" customWidth="1"/>
    <col min="11345" max="11348" width="9.42578125" style="138" customWidth="1"/>
    <col min="11349" max="11395" width="1.28515625" style="138" customWidth="1"/>
    <col min="11396" max="11522" width="1.5703125" style="138"/>
    <col min="11523" max="11600" width="1.28515625" style="138" customWidth="1"/>
    <col min="11601" max="11604" width="9.42578125" style="138" customWidth="1"/>
    <col min="11605" max="11651" width="1.28515625" style="138" customWidth="1"/>
    <col min="11652" max="11778" width="1.5703125" style="138"/>
    <col min="11779" max="11856" width="1.28515625" style="138" customWidth="1"/>
    <col min="11857" max="11860" width="9.42578125" style="138" customWidth="1"/>
    <col min="11861" max="11907" width="1.28515625" style="138" customWidth="1"/>
    <col min="11908" max="12034" width="1.5703125" style="138"/>
    <col min="12035" max="12112" width="1.28515625" style="138" customWidth="1"/>
    <col min="12113" max="12116" width="9.42578125" style="138" customWidth="1"/>
    <col min="12117" max="12163" width="1.28515625" style="138" customWidth="1"/>
    <col min="12164" max="12290" width="1.5703125" style="138"/>
    <col min="12291" max="12368" width="1.28515625" style="138" customWidth="1"/>
    <col min="12369" max="12372" width="9.42578125" style="138" customWidth="1"/>
    <col min="12373" max="12419" width="1.28515625" style="138" customWidth="1"/>
    <col min="12420" max="12546" width="1.5703125" style="138"/>
    <col min="12547" max="12624" width="1.28515625" style="138" customWidth="1"/>
    <col min="12625" max="12628" width="9.42578125" style="138" customWidth="1"/>
    <col min="12629" max="12675" width="1.28515625" style="138" customWidth="1"/>
    <col min="12676" max="12802" width="1.5703125" style="138"/>
    <col min="12803" max="12880" width="1.28515625" style="138" customWidth="1"/>
    <col min="12881" max="12884" width="9.42578125" style="138" customWidth="1"/>
    <col min="12885" max="12931" width="1.28515625" style="138" customWidth="1"/>
    <col min="12932" max="13058" width="1.5703125" style="138"/>
    <col min="13059" max="13136" width="1.28515625" style="138" customWidth="1"/>
    <col min="13137" max="13140" width="9.42578125" style="138" customWidth="1"/>
    <col min="13141" max="13187" width="1.28515625" style="138" customWidth="1"/>
    <col min="13188" max="13314" width="1.5703125" style="138"/>
    <col min="13315" max="13392" width="1.28515625" style="138" customWidth="1"/>
    <col min="13393" max="13396" width="9.42578125" style="138" customWidth="1"/>
    <col min="13397" max="13443" width="1.28515625" style="138" customWidth="1"/>
    <col min="13444" max="13570" width="1.5703125" style="138"/>
    <col min="13571" max="13648" width="1.28515625" style="138" customWidth="1"/>
    <col min="13649" max="13652" width="9.42578125" style="138" customWidth="1"/>
    <col min="13653" max="13699" width="1.28515625" style="138" customWidth="1"/>
    <col min="13700" max="13826" width="1.5703125" style="138"/>
    <col min="13827" max="13904" width="1.28515625" style="138" customWidth="1"/>
    <col min="13905" max="13908" width="9.42578125" style="138" customWidth="1"/>
    <col min="13909" max="13955" width="1.28515625" style="138" customWidth="1"/>
    <col min="13956" max="14082" width="1.5703125" style="138"/>
    <col min="14083" max="14160" width="1.28515625" style="138" customWidth="1"/>
    <col min="14161" max="14164" width="9.42578125" style="138" customWidth="1"/>
    <col min="14165" max="14211" width="1.28515625" style="138" customWidth="1"/>
    <col min="14212" max="14338" width="1.5703125" style="138"/>
    <col min="14339" max="14416" width="1.28515625" style="138" customWidth="1"/>
    <col min="14417" max="14420" width="9.42578125" style="138" customWidth="1"/>
    <col min="14421" max="14467" width="1.28515625" style="138" customWidth="1"/>
    <col min="14468" max="14594" width="1.5703125" style="138"/>
    <col min="14595" max="14672" width="1.28515625" style="138" customWidth="1"/>
    <col min="14673" max="14676" width="9.42578125" style="138" customWidth="1"/>
    <col min="14677" max="14723" width="1.28515625" style="138" customWidth="1"/>
    <col min="14724" max="14850" width="1.5703125" style="138"/>
    <col min="14851" max="14928" width="1.28515625" style="138" customWidth="1"/>
    <col min="14929" max="14932" width="9.42578125" style="138" customWidth="1"/>
    <col min="14933" max="14979" width="1.28515625" style="138" customWidth="1"/>
    <col min="14980" max="15106" width="1.5703125" style="138"/>
    <col min="15107" max="15184" width="1.28515625" style="138" customWidth="1"/>
    <col min="15185" max="15188" width="9.42578125" style="138" customWidth="1"/>
    <col min="15189" max="15235" width="1.28515625" style="138" customWidth="1"/>
    <col min="15236" max="15362" width="1.5703125" style="138"/>
    <col min="15363" max="15440" width="1.28515625" style="138" customWidth="1"/>
    <col min="15441" max="15444" width="9.42578125" style="138" customWidth="1"/>
    <col min="15445" max="15491" width="1.28515625" style="138" customWidth="1"/>
    <col min="15492" max="15618" width="1.5703125" style="138"/>
    <col min="15619" max="15696" width="1.28515625" style="138" customWidth="1"/>
    <col min="15697" max="15700" width="9.42578125" style="138" customWidth="1"/>
    <col min="15701" max="15747" width="1.28515625" style="138" customWidth="1"/>
    <col min="15748" max="15874" width="1.5703125" style="138"/>
    <col min="15875" max="15952" width="1.28515625" style="138" customWidth="1"/>
    <col min="15953" max="15956" width="9.42578125" style="138" customWidth="1"/>
    <col min="15957" max="16003" width="1.28515625" style="138" customWidth="1"/>
    <col min="16004" max="16130" width="1.5703125" style="138"/>
    <col min="16131" max="16208" width="1.28515625" style="138" customWidth="1"/>
    <col min="16209" max="16212" width="9.42578125" style="138" customWidth="1"/>
    <col min="16213" max="16259" width="1.28515625" style="138" customWidth="1"/>
    <col min="16260" max="16384" width="1.5703125" style="138"/>
  </cols>
  <sheetData>
    <row r="1" spans="2:84" ht="6" customHeight="1" x14ac:dyDescent="0.25">
      <c r="CC1" s="139"/>
      <c r="CD1" s="139"/>
      <c r="CE1" s="139"/>
      <c r="CF1" s="139"/>
    </row>
    <row r="2" spans="2:84" ht="13.5" customHeight="1" x14ac:dyDescent="0.25">
      <c r="C2" s="142"/>
      <c r="D2" s="142"/>
      <c r="BK2" s="465" t="s">
        <v>3</v>
      </c>
      <c r="BL2" s="466"/>
      <c r="BM2" s="466"/>
      <c r="BN2" s="466"/>
      <c r="BO2" s="466"/>
      <c r="BP2" s="466"/>
      <c r="BQ2" s="466"/>
      <c r="BR2" s="466"/>
      <c r="BS2" s="467"/>
      <c r="CC2" s="139"/>
      <c r="CD2" s="139"/>
      <c r="CE2" s="139"/>
      <c r="CF2" s="139"/>
    </row>
    <row r="3" spans="2:84" ht="13.5" customHeight="1" x14ac:dyDescent="0.25">
      <c r="C3" s="652" t="s">
        <v>4</v>
      </c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2"/>
      <c r="BH3" s="652"/>
      <c r="BI3" s="652"/>
      <c r="BJ3" s="652"/>
      <c r="BK3" s="653" t="str">
        <f>Ф1Заполн!BJ6</f>
        <v>2018</v>
      </c>
      <c r="BL3" s="654"/>
      <c r="BM3" s="654"/>
      <c r="BN3" s="655" t="str">
        <f>Ф1Заполн!BM6</f>
        <v>01</v>
      </c>
      <c r="BO3" s="656"/>
      <c r="BP3" s="656"/>
      <c r="BQ3" s="657" t="str">
        <f>Ф1Заполн!BP6</f>
        <v>01</v>
      </c>
      <c r="BR3" s="658"/>
      <c r="BS3" s="658"/>
      <c r="BT3" s="180"/>
      <c r="CC3" s="139"/>
      <c r="CD3" s="139"/>
      <c r="CE3" s="139"/>
      <c r="CF3" s="139"/>
    </row>
    <row r="4" spans="2:84" ht="13.5" customHeight="1" x14ac:dyDescent="0.25">
      <c r="C4" s="452" t="s">
        <v>5</v>
      </c>
      <c r="D4" s="452"/>
      <c r="E4" s="452"/>
      <c r="F4" s="452"/>
      <c r="G4" s="452"/>
      <c r="H4" s="452"/>
      <c r="I4" s="452"/>
      <c r="J4" s="452"/>
      <c r="K4" s="452"/>
      <c r="L4" s="659" t="str">
        <f>Ф1Заполн!J7</f>
        <v>ТОВАРИСТВО З ОБМЕЖЕНОЮ ВІДПОВІДАЛЬНІСТЮ "ФІНАНСОВА КОМПАНІЯ "КАПІТАЛ-ДНІПРО"</v>
      </c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  <c r="AO4" s="660"/>
      <c r="AP4" s="660"/>
      <c r="AQ4" s="660"/>
      <c r="AR4" s="660"/>
      <c r="AS4" s="660"/>
      <c r="AT4" s="660"/>
      <c r="AU4" s="660"/>
      <c r="AV4" s="660"/>
      <c r="AW4" s="660"/>
      <c r="AX4" s="660"/>
      <c r="AY4" s="367"/>
      <c r="BB4" s="452" t="s">
        <v>6</v>
      </c>
      <c r="BC4" s="452"/>
      <c r="BD4" s="452"/>
      <c r="BE4" s="452"/>
      <c r="BF4" s="452"/>
      <c r="BG4" s="452"/>
      <c r="BH4" s="452"/>
      <c r="BI4" s="452"/>
      <c r="BJ4" s="453"/>
      <c r="BK4" s="661" t="str">
        <f>Ф1Заполн!BJ7</f>
        <v>35740385</v>
      </c>
      <c r="BL4" s="662"/>
      <c r="BM4" s="662"/>
      <c r="BN4" s="662"/>
      <c r="BO4" s="662"/>
      <c r="BP4" s="662"/>
      <c r="BQ4" s="662"/>
      <c r="BR4" s="662"/>
      <c r="BS4" s="663"/>
      <c r="CC4" s="139"/>
      <c r="CD4" s="139"/>
      <c r="CE4" s="139"/>
      <c r="CF4" s="139"/>
    </row>
    <row r="5" spans="2:84" ht="11.25" customHeight="1" x14ac:dyDescent="0.25">
      <c r="K5" s="179"/>
      <c r="L5" s="666" t="s">
        <v>187</v>
      </c>
      <c r="M5" s="666"/>
      <c r="N5" s="666"/>
      <c r="O5" s="666"/>
      <c r="P5" s="666"/>
      <c r="Q5" s="666"/>
      <c r="R5" s="666"/>
      <c r="S5" s="666"/>
      <c r="T5" s="666"/>
      <c r="U5" s="666"/>
      <c r="V5" s="666"/>
      <c r="W5" s="666"/>
      <c r="X5" s="666"/>
      <c r="Y5" s="666"/>
      <c r="Z5" s="666"/>
      <c r="AA5" s="666"/>
      <c r="AB5" s="666"/>
      <c r="AC5" s="666"/>
      <c r="AD5" s="666"/>
      <c r="AE5" s="666"/>
      <c r="AF5" s="666"/>
      <c r="AG5" s="666"/>
      <c r="AH5" s="666"/>
      <c r="AI5" s="666"/>
      <c r="AJ5" s="666"/>
      <c r="AK5" s="666"/>
      <c r="AL5" s="666"/>
      <c r="AM5" s="666"/>
      <c r="AN5" s="666"/>
      <c r="AO5" s="666"/>
      <c r="AP5" s="666"/>
      <c r="AQ5" s="666"/>
      <c r="AR5" s="666"/>
      <c r="AS5" s="666"/>
      <c r="AT5" s="666"/>
      <c r="AU5" s="666"/>
      <c r="AV5" s="666"/>
      <c r="AW5" s="666"/>
      <c r="AX5" s="666"/>
      <c r="AY5" s="322"/>
      <c r="CC5" s="139"/>
      <c r="CD5" s="139"/>
      <c r="CE5" s="139"/>
      <c r="CF5" s="139"/>
    </row>
    <row r="6" spans="2:84" ht="6" customHeight="1" x14ac:dyDescent="0.25">
      <c r="CC6" s="139"/>
      <c r="CD6" s="139"/>
      <c r="CE6" s="139"/>
      <c r="CF6" s="139"/>
    </row>
    <row r="7" spans="2:84" ht="18" customHeight="1" x14ac:dyDescent="0.25">
      <c r="C7" s="473" t="s">
        <v>188</v>
      </c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473"/>
      <c r="CC7" s="139"/>
      <c r="CD7" s="139"/>
      <c r="CE7" s="139"/>
      <c r="CF7" s="139"/>
    </row>
    <row r="8" spans="2:84" ht="15.75" x14ac:dyDescent="0.25">
      <c r="B8" s="667"/>
      <c r="C8" s="667"/>
      <c r="D8" s="667"/>
      <c r="E8" s="667"/>
      <c r="F8" s="667"/>
      <c r="G8" s="667"/>
      <c r="H8" s="667"/>
      <c r="I8" s="667"/>
      <c r="J8" s="667"/>
      <c r="K8" s="667"/>
      <c r="L8" s="667"/>
      <c r="M8" s="667"/>
      <c r="N8" s="667"/>
      <c r="O8" s="667"/>
      <c r="P8" s="667"/>
      <c r="Q8" s="667"/>
      <c r="R8" s="667"/>
      <c r="S8" s="667"/>
      <c r="T8" s="667"/>
      <c r="U8" s="667"/>
      <c r="V8" s="667"/>
      <c r="W8" s="667"/>
      <c r="X8" s="667"/>
      <c r="Y8" s="473" t="s">
        <v>189</v>
      </c>
      <c r="Z8" s="473"/>
      <c r="AA8" s="473"/>
      <c r="AB8" s="474" t="str">
        <f>[1]Ф2Заполн!$AB$8</f>
        <v>рік</v>
      </c>
      <c r="AC8" s="474"/>
      <c r="AD8" s="474"/>
      <c r="AE8" s="474"/>
      <c r="AF8" s="474"/>
      <c r="AG8" s="474"/>
      <c r="AH8" s="474"/>
      <c r="AI8" s="474"/>
      <c r="AJ8" s="474"/>
      <c r="AK8" s="474"/>
      <c r="AL8" s="474"/>
      <c r="AM8" s="474"/>
      <c r="AN8" s="474"/>
      <c r="AO8" s="474"/>
      <c r="AP8" s="473">
        <v>20</v>
      </c>
      <c r="AQ8" s="473"/>
      <c r="AR8" s="473"/>
      <c r="AS8" s="668" t="str">
        <f>Ф1Заполн!AO19</f>
        <v>17</v>
      </c>
      <c r="AT8" s="669"/>
      <c r="AU8" s="669"/>
      <c r="AV8" s="473" t="s">
        <v>22</v>
      </c>
      <c r="AW8" s="473"/>
      <c r="AX8" s="473"/>
      <c r="AY8" s="309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CC8" s="139"/>
      <c r="CD8" s="139"/>
      <c r="CE8" s="139"/>
      <c r="CF8" s="139"/>
    </row>
    <row r="9" spans="2:84" ht="8.25" customHeight="1" x14ac:dyDescent="0.25">
      <c r="CC9" s="139"/>
      <c r="CD9" s="139"/>
      <c r="CE9" s="139"/>
      <c r="CF9" s="139"/>
    </row>
    <row r="10" spans="2:84" ht="13.5" customHeight="1" x14ac:dyDescent="0.25">
      <c r="AP10" s="458" t="s">
        <v>190</v>
      </c>
      <c r="AQ10" s="458"/>
      <c r="AR10" s="458"/>
      <c r="AS10" s="458"/>
      <c r="AT10" s="458"/>
      <c r="AU10" s="458"/>
      <c r="AV10" s="458"/>
      <c r="AW10" s="458"/>
      <c r="AX10" s="464" t="s">
        <v>24</v>
      </c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464"/>
      <c r="BJ10" s="664"/>
      <c r="BK10" s="465">
        <v>1801003</v>
      </c>
      <c r="BL10" s="466"/>
      <c r="BM10" s="466"/>
      <c r="BN10" s="466"/>
      <c r="BO10" s="466"/>
      <c r="BP10" s="466"/>
      <c r="BQ10" s="466"/>
      <c r="BR10" s="466"/>
      <c r="BS10" s="467"/>
      <c r="CC10" s="139"/>
      <c r="CD10" s="139"/>
      <c r="CE10" s="139"/>
      <c r="CF10" s="139"/>
    </row>
    <row r="11" spans="2:84" ht="8.25" customHeight="1" x14ac:dyDescent="0.25">
      <c r="CC11" s="139"/>
      <c r="CD11" s="139"/>
      <c r="CE11" s="139"/>
      <c r="CF11" s="139"/>
    </row>
    <row r="12" spans="2:84" ht="15" x14ac:dyDescent="0.25">
      <c r="C12" s="665" t="s">
        <v>191</v>
      </c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5"/>
      <c r="R12" s="665"/>
      <c r="S12" s="665"/>
      <c r="T12" s="665"/>
      <c r="U12" s="665"/>
      <c r="V12" s="665"/>
      <c r="W12" s="665"/>
      <c r="X12" s="665"/>
      <c r="Y12" s="665"/>
      <c r="Z12" s="665"/>
      <c r="AA12" s="665"/>
      <c r="AB12" s="665"/>
      <c r="AC12" s="665"/>
      <c r="AD12" s="665"/>
      <c r="AE12" s="665"/>
      <c r="AF12" s="665"/>
      <c r="AG12" s="665"/>
      <c r="AH12" s="665"/>
      <c r="AI12" s="665"/>
      <c r="AJ12" s="665"/>
      <c r="AK12" s="665"/>
      <c r="AL12" s="665"/>
      <c r="AM12" s="665"/>
      <c r="AN12" s="665"/>
      <c r="AO12" s="665"/>
      <c r="AP12" s="665"/>
      <c r="AQ12" s="665"/>
      <c r="AR12" s="665"/>
      <c r="AS12" s="665"/>
      <c r="AT12" s="665"/>
      <c r="AU12" s="665"/>
      <c r="AV12" s="665"/>
      <c r="AW12" s="665"/>
      <c r="AX12" s="665"/>
      <c r="AY12" s="665"/>
      <c r="AZ12" s="665"/>
      <c r="BA12" s="665"/>
      <c r="BB12" s="665"/>
      <c r="BC12" s="665"/>
      <c r="BD12" s="665"/>
      <c r="BE12" s="665"/>
      <c r="BF12" s="665"/>
      <c r="BG12" s="665"/>
      <c r="BH12" s="665"/>
      <c r="BI12" s="665"/>
      <c r="BJ12" s="665"/>
      <c r="BK12" s="665"/>
      <c r="BL12" s="665"/>
      <c r="BM12" s="665"/>
      <c r="BN12" s="665"/>
      <c r="BO12" s="665"/>
      <c r="BP12" s="665"/>
      <c r="BQ12" s="665"/>
      <c r="BR12" s="665"/>
      <c r="BS12" s="665"/>
      <c r="BT12" s="665"/>
      <c r="CC12" s="139"/>
      <c r="CD12" s="139"/>
      <c r="CE12" s="139"/>
      <c r="CF12" s="139"/>
    </row>
    <row r="13" spans="2:84" ht="9" customHeight="1" x14ac:dyDescent="0.25">
      <c r="CC13" s="139"/>
      <c r="CD13" s="139"/>
      <c r="CE13" s="139"/>
      <c r="CF13" s="139"/>
    </row>
    <row r="14" spans="2:84" ht="55.5" customHeight="1" x14ac:dyDescent="0.25">
      <c r="C14" s="492" t="s">
        <v>192</v>
      </c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 t="s">
        <v>26</v>
      </c>
      <c r="AV14" s="492"/>
      <c r="AW14" s="492"/>
      <c r="AX14" s="492"/>
      <c r="AY14" s="302" t="s">
        <v>484</v>
      </c>
      <c r="AZ14" s="492" t="s">
        <v>193</v>
      </c>
      <c r="BA14" s="492"/>
      <c r="BB14" s="492"/>
      <c r="BC14" s="492"/>
      <c r="BD14" s="492"/>
      <c r="BE14" s="492"/>
      <c r="BF14" s="492"/>
      <c r="BG14" s="492"/>
      <c r="BH14" s="492"/>
      <c r="BI14" s="492" t="s">
        <v>194</v>
      </c>
      <c r="BJ14" s="492"/>
      <c r="BK14" s="492"/>
      <c r="BL14" s="492"/>
      <c r="BM14" s="492"/>
      <c r="BN14" s="492"/>
      <c r="BO14" s="492"/>
      <c r="BP14" s="492"/>
      <c r="BQ14" s="492"/>
      <c r="BR14" s="492"/>
      <c r="BS14" s="492"/>
      <c r="CC14" s="139"/>
      <c r="CD14" s="139"/>
      <c r="CE14" s="139"/>
      <c r="CF14" s="139"/>
    </row>
    <row r="15" spans="2:84" ht="13.5" customHeight="1" x14ac:dyDescent="0.2">
      <c r="C15" s="492">
        <v>1</v>
      </c>
      <c r="D15" s="492"/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>
        <v>2</v>
      </c>
      <c r="AV15" s="492"/>
      <c r="AW15" s="492"/>
      <c r="AX15" s="492"/>
      <c r="AY15" s="302" t="s">
        <v>485</v>
      </c>
      <c r="AZ15" s="492" t="s">
        <v>486</v>
      </c>
      <c r="BA15" s="492"/>
      <c r="BB15" s="492"/>
      <c r="BC15" s="492"/>
      <c r="BD15" s="492"/>
      <c r="BE15" s="492"/>
      <c r="BF15" s="492"/>
      <c r="BG15" s="492"/>
      <c r="BH15" s="492"/>
      <c r="BI15" s="492" t="s">
        <v>487</v>
      </c>
      <c r="BJ15" s="492"/>
      <c r="BK15" s="492"/>
      <c r="BL15" s="492"/>
      <c r="BM15" s="492"/>
      <c r="BN15" s="492"/>
      <c r="BO15" s="492"/>
      <c r="BP15" s="492"/>
      <c r="BQ15" s="492"/>
      <c r="BR15" s="492"/>
      <c r="BS15" s="492"/>
      <c r="CC15" s="180"/>
      <c r="CD15" s="180"/>
    </row>
    <row r="16" spans="2:84" ht="13.5" customHeight="1" x14ac:dyDescent="0.2">
      <c r="C16" s="685" t="s">
        <v>195</v>
      </c>
      <c r="D16" s="685"/>
      <c r="E16" s="685"/>
      <c r="F16" s="685"/>
      <c r="G16" s="685"/>
      <c r="H16" s="685"/>
      <c r="I16" s="685"/>
      <c r="J16" s="685"/>
      <c r="K16" s="685"/>
      <c r="L16" s="685"/>
      <c r="M16" s="685"/>
      <c r="N16" s="685"/>
      <c r="O16" s="685"/>
      <c r="P16" s="685"/>
      <c r="Q16" s="685"/>
      <c r="R16" s="685"/>
      <c r="S16" s="685"/>
      <c r="T16" s="685"/>
      <c r="U16" s="685"/>
      <c r="V16" s="685"/>
      <c r="W16" s="685"/>
      <c r="X16" s="685"/>
      <c r="Y16" s="685"/>
      <c r="Z16" s="685"/>
      <c r="AA16" s="685"/>
      <c r="AB16" s="685"/>
      <c r="AC16" s="685"/>
      <c r="AD16" s="685"/>
      <c r="AE16" s="685"/>
      <c r="AF16" s="685"/>
      <c r="AG16" s="685"/>
      <c r="AH16" s="685"/>
      <c r="AI16" s="685"/>
      <c r="AJ16" s="685"/>
      <c r="AK16" s="685"/>
      <c r="AL16" s="685"/>
      <c r="AM16" s="685"/>
      <c r="AN16" s="685"/>
      <c r="AO16" s="685"/>
      <c r="AP16" s="685"/>
      <c r="AQ16" s="685"/>
      <c r="AR16" s="685"/>
      <c r="AS16" s="685"/>
      <c r="AT16" s="685"/>
      <c r="AU16" s="479">
        <v>2000</v>
      </c>
      <c r="AV16" s="479"/>
      <c r="AW16" s="479"/>
      <c r="AX16" s="479"/>
      <c r="AY16" s="297">
        <v>16</v>
      </c>
      <c r="AZ16" s="493">
        <f>[1]Ф2Заполн!AY16</f>
        <v>1250</v>
      </c>
      <c r="BA16" s="493"/>
      <c r="BB16" s="493"/>
      <c r="BC16" s="493"/>
      <c r="BD16" s="493"/>
      <c r="BE16" s="493"/>
      <c r="BF16" s="493"/>
      <c r="BG16" s="493"/>
      <c r="BH16" s="493"/>
      <c r="BI16" s="686">
        <f>[1]Ф2Заполн!BH16</f>
        <v>639</v>
      </c>
      <c r="BJ16" s="686"/>
      <c r="BK16" s="686"/>
      <c r="BL16" s="686"/>
      <c r="BM16" s="686"/>
      <c r="BN16" s="686"/>
      <c r="BO16" s="686"/>
      <c r="BP16" s="686"/>
      <c r="BQ16" s="686"/>
      <c r="BR16" s="686"/>
      <c r="BS16" s="686"/>
      <c r="CC16" s="180"/>
      <c r="CD16" s="180"/>
    </row>
    <row r="17" spans="3:82" ht="13.5" customHeight="1" x14ac:dyDescent="0.2">
      <c r="C17" s="670" t="s">
        <v>196</v>
      </c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671"/>
      <c r="AE17" s="671"/>
      <c r="AF17" s="671"/>
      <c r="AG17" s="671"/>
      <c r="AH17" s="671"/>
      <c r="AI17" s="671"/>
      <c r="AJ17" s="671"/>
      <c r="AK17" s="671"/>
      <c r="AL17" s="671"/>
      <c r="AM17" s="671"/>
      <c r="AN17" s="671"/>
      <c r="AO17" s="671"/>
      <c r="AP17" s="671"/>
      <c r="AQ17" s="671"/>
      <c r="AR17" s="671"/>
      <c r="AS17" s="671"/>
      <c r="AT17" s="672"/>
      <c r="AU17" s="673">
        <v>2010</v>
      </c>
      <c r="AV17" s="674"/>
      <c r="AW17" s="674"/>
      <c r="AX17" s="675"/>
      <c r="AY17" s="293"/>
      <c r="AZ17" s="676">
        <f>AZ18-AZ19-AZ20+AZ21</f>
        <v>0</v>
      </c>
      <c r="BA17" s="677"/>
      <c r="BB17" s="677"/>
      <c r="BC17" s="677"/>
      <c r="BD17" s="677"/>
      <c r="BE17" s="677"/>
      <c r="BF17" s="677"/>
      <c r="BG17" s="677"/>
      <c r="BH17" s="678"/>
      <c r="BI17" s="679">
        <f>BI18-BI19-BI20+BI21</f>
        <v>0</v>
      </c>
      <c r="BJ17" s="680"/>
      <c r="BK17" s="680"/>
      <c r="BL17" s="680"/>
      <c r="BM17" s="680"/>
      <c r="BN17" s="680"/>
      <c r="BO17" s="680"/>
      <c r="BP17" s="680"/>
      <c r="BQ17" s="680"/>
      <c r="BR17" s="680"/>
      <c r="BS17" s="681"/>
      <c r="CB17" s="155" t="s">
        <v>383</v>
      </c>
      <c r="CC17" s="180"/>
      <c r="CD17" s="180"/>
    </row>
    <row r="18" spans="3:82" ht="13.5" customHeight="1" x14ac:dyDescent="0.2">
      <c r="C18" s="670" t="s">
        <v>197</v>
      </c>
      <c r="D18" s="671"/>
      <c r="E18" s="671"/>
      <c r="F18" s="671"/>
      <c r="G18" s="671"/>
      <c r="H18" s="671"/>
      <c r="I18" s="671"/>
      <c r="J18" s="671"/>
      <c r="K18" s="671"/>
      <c r="L18" s="671"/>
      <c r="M18" s="671"/>
      <c r="N18" s="671"/>
      <c r="O18" s="671"/>
      <c r="P18" s="671"/>
      <c r="Q18" s="671"/>
      <c r="R18" s="671"/>
      <c r="S18" s="671"/>
      <c r="T18" s="671"/>
      <c r="U18" s="671"/>
      <c r="V18" s="671"/>
      <c r="W18" s="671"/>
      <c r="X18" s="671"/>
      <c r="Y18" s="671"/>
      <c r="Z18" s="671"/>
      <c r="AA18" s="671"/>
      <c r="AB18" s="671"/>
      <c r="AC18" s="671"/>
      <c r="AD18" s="671"/>
      <c r="AE18" s="671"/>
      <c r="AF18" s="671"/>
      <c r="AG18" s="671"/>
      <c r="AH18" s="671"/>
      <c r="AI18" s="671"/>
      <c r="AJ18" s="671"/>
      <c r="AK18" s="671"/>
      <c r="AL18" s="671"/>
      <c r="AM18" s="671"/>
      <c r="AN18" s="671"/>
      <c r="AO18" s="671"/>
      <c r="AP18" s="671"/>
      <c r="AQ18" s="671"/>
      <c r="AR18" s="671"/>
      <c r="AS18" s="671"/>
      <c r="AT18" s="672"/>
      <c r="AU18" s="673">
        <v>2011</v>
      </c>
      <c r="AV18" s="674"/>
      <c r="AW18" s="674"/>
      <c r="AX18" s="675"/>
      <c r="AY18" s="293"/>
      <c r="AZ18" s="531">
        <f>[1]Ф2Заполн!AY18</f>
        <v>0</v>
      </c>
      <c r="BA18" s="532"/>
      <c r="BB18" s="532"/>
      <c r="BC18" s="532"/>
      <c r="BD18" s="532"/>
      <c r="BE18" s="532"/>
      <c r="BF18" s="532"/>
      <c r="BG18" s="532"/>
      <c r="BH18" s="533"/>
      <c r="BI18" s="682">
        <f>[1]Ф2Заполн!BH18</f>
        <v>0</v>
      </c>
      <c r="BJ18" s="683"/>
      <c r="BK18" s="683"/>
      <c r="BL18" s="683"/>
      <c r="BM18" s="683"/>
      <c r="BN18" s="683"/>
      <c r="BO18" s="683"/>
      <c r="BP18" s="683"/>
      <c r="BQ18" s="683"/>
      <c r="BR18" s="683"/>
      <c r="BS18" s="684"/>
      <c r="CC18" s="180"/>
      <c r="CD18" s="180"/>
    </row>
    <row r="19" spans="3:82" ht="13.5" customHeight="1" x14ac:dyDescent="0.2">
      <c r="C19" s="670" t="s">
        <v>198</v>
      </c>
      <c r="D19" s="671"/>
      <c r="E19" s="671"/>
      <c r="F19" s="671"/>
      <c r="G19" s="671"/>
      <c r="H19" s="671"/>
      <c r="I19" s="671"/>
      <c r="J19" s="671"/>
      <c r="K19" s="671"/>
      <c r="L19" s="671"/>
      <c r="M19" s="671"/>
      <c r="N19" s="671"/>
      <c r="O19" s="671"/>
      <c r="P19" s="671"/>
      <c r="Q19" s="671"/>
      <c r="R19" s="671"/>
      <c r="S19" s="671"/>
      <c r="T19" s="671"/>
      <c r="U19" s="671"/>
      <c r="V19" s="671"/>
      <c r="W19" s="671"/>
      <c r="X19" s="671"/>
      <c r="Y19" s="671"/>
      <c r="Z19" s="671"/>
      <c r="AA19" s="671"/>
      <c r="AB19" s="671"/>
      <c r="AC19" s="671"/>
      <c r="AD19" s="671"/>
      <c r="AE19" s="671"/>
      <c r="AF19" s="671"/>
      <c r="AG19" s="671"/>
      <c r="AH19" s="671"/>
      <c r="AI19" s="671"/>
      <c r="AJ19" s="671"/>
      <c r="AK19" s="671"/>
      <c r="AL19" s="671"/>
      <c r="AM19" s="671"/>
      <c r="AN19" s="671"/>
      <c r="AO19" s="671"/>
      <c r="AP19" s="671"/>
      <c r="AQ19" s="671"/>
      <c r="AR19" s="671"/>
      <c r="AS19" s="671"/>
      <c r="AT19" s="672"/>
      <c r="AU19" s="673">
        <v>2012</v>
      </c>
      <c r="AV19" s="674"/>
      <c r="AW19" s="674"/>
      <c r="AX19" s="675"/>
      <c r="AY19" s="293"/>
      <c r="AZ19" s="531">
        <f>[1]Ф2Заполн!AY19</f>
        <v>0</v>
      </c>
      <c r="BA19" s="532"/>
      <c r="BB19" s="532"/>
      <c r="BC19" s="532"/>
      <c r="BD19" s="532"/>
      <c r="BE19" s="532"/>
      <c r="BF19" s="532"/>
      <c r="BG19" s="532"/>
      <c r="BH19" s="533"/>
      <c r="BI19" s="682">
        <f>[1]Ф2Заполн!BH19</f>
        <v>0</v>
      </c>
      <c r="BJ19" s="683"/>
      <c r="BK19" s="683"/>
      <c r="BL19" s="683"/>
      <c r="BM19" s="683"/>
      <c r="BN19" s="683"/>
      <c r="BO19" s="683"/>
      <c r="BP19" s="683"/>
      <c r="BQ19" s="683"/>
      <c r="BR19" s="683"/>
      <c r="BS19" s="684"/>
      <c r="CC19" s="180"/>
      <c r="CD19" s="180"/>
    </row>
    <row r="20" spans="3:82" ht="13.5" customHeight="1" x14ac:dyDescent="0.2">
      <c r="C20" s="670" t="s">
        <v>199</v>
      </c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671"/>
      <c r="O20" s="671"/>
      <c r="P20" s="671"/>
      <c r="Q20" s="671"/>
      <c r="R20" s="671"/>
      <c r="S20" s="671"/>
      <c r="T20" s="671"/>
      <c r="U20" s="671"/>
      <c r="V20" s="671"/>
      <c r="W20" s="671"/>
      <c r="X20" s="671"/>
      <c r="Y20" s="671"/>
      <c r="Z20" s="671"/>
      <c r="AA20" s="671"/>
      <c r="AB20" s="671"/>
      <c r="AC20" s="671"/>
      <c r="AD20" s="671"/>
      <c r="AE20" s="671"/>
      <c r="AF20" s="671"/>
      <c r="AG20" s="671"/>
      <c r="AH20" s="671"/>
      <c r="AI20" s="671"/>
      <c r="AJ20" s="671"/>
      <c r="AK20" s="671"/>
      <c r="AL20" s="671"/>
      <c r="AM20" s="671"/>
      <c r="AN20" s="671"/>
      <c r="AO20" s="671"/>
      <c r="AP20" s="671"/>
      <c r="AQ20" s="671"/>
      <c r="AR20" s="671"/>
      <c r="AS20" s="671"/>
      <c r="AT20" s="672"/>
      <c r="AU20" s="673">
        <v>2013</v>
      </c>
      <c r="AV20" s="674"/>
      <c r="AW20" s="674"/>
      <c r="AX20" s="675"/>
      <c r="AY20" s="293"/>
      <c r="AZ20" s="531">
        <f>[1]Ф2Заполн!AY20</f>
        <v>0</v>
      </c>
      <c r="BA20" s="532"/>
      <c r="BB20" s="532"/>
      <c r="BC20" s="532"/>
      <c r="BD20" s="532"/>
      <c r="BE20" s="532"/>
      <c r="BF20" s="532"/>
      <c r="BG20" s="532"/>
      <c r="BH20" s="533"/>
      <c r="BI20" s="682">
        <f>[1]Ф2Заполн!BH20</f>
        <v>0</v>
      </c>
      <c r="BJ20" s="683"/>
      <c r="BK20" s="683"/>
      <c r="BL20" s="683"/>
      <c r="BM20" s="683"/>
      <c r="BN20" s="683"/>
      <c r="BO20" s="683"/>
      <c r="BP20" s="683"/>
      <c r="BQ20" s="683"/>
      <c r="BR20" s="683"/>
      <c r="BS20" s="684"/>
      <c r="CC20" s="180"/>
      <c r="CD20" s="180"/>
    </row>
    <row r="21" spans="3:82" ht="13.5" customHeight="1" x14ac:dyDescent="0.2">
      <c r="C21" s="670" t="s">
        <v>200</v>
      </c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1"/>
      <c r="AA21" s="671"/>
      <c r="AB21" s="671"/>
      <c r="AC21" s="671"/>
      <c r="AD21" s="671"/>
      <c r="AE21" s="671"/>
      <c r="AF21" s="671"/>
      <c r="AG21" s="671"/>
      <c r="AH21" s="671"/>
      <c r="AI21" s="671"/>
      <c r="AJ21" s="671"/>
      <c r="AK21" s="671"/>
      <c r="AL21" s="671"/>
      <c r="AM21" s="671"/>
      <c r="AN21" s="671"/>
      <c r="AO21" s="671"/>
      <c r="AP21" s="671"/>
      <c r="AQ21" s="671"/>
      <c r="AR21" s="671"/>
      <c r="AS21" s="671"/>
      <c r="AT21" s="672"/>
      <c r="AU21" s="673">
        <v>2014</v>
      </c>
      <c r="AV21" s="674"/>
      <c r="AW21" s="674"/>
      <c r="AX21" s="675"/>
      <c r="AY21" s="293"/>
      <c r="AZ21" s="531">
        <f>[1]Ф2Заполн!AY21</f>
        <v>0</v>
      </c>
      <c r="BA21" s="532"/>
      <c r="BB21" s="532"/>
      <c r="BC21" s="532"/>
      <c r="BD21" s="532"/>
      <c r="BE21" s="532"/>
      <c r="BF21" s="532"/>
      <c r="BG21" s="532"/>
      <c r="BH21" s="533"/>
      <c r="BI21" s="682">
        <f>[1]Ф2Заполн!BH21</f>
        <v>0</v>
      </c>
      <c r="BJ21" s="683"/>
      <c r="BK21" s="683"/>
      <c r="BL21" s="683"/>
      <c r="BM21" s="683"/>
      <c r="BN21" s="683"/>
      <c r="BO21" s="683"/>
      <c r="BP21" s="683"/>
      <c r="BQ21" s="683"/>
      <c r="BR21" s="683"/>
      <c r="BS21" s="684"/>
      <c r="CC21" s="180"/>
      <c r="CD21" s="180"/>
    </row>
    <row r="22" spans="3:82" ht="13.5" customHeight="1" x14ac:dyDescent="0.2">
      <c r="C22" s="687" t="s">
        <v>201</v>
      </c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687"/>
      <c r="AA22" s="687"/>
      <c r="AB22" s="687"/>
      <c r="AC22" s="687"/>
      <c r="AD22" s="687"/>
      <c r="AE22" s="687"/>
      <c r="AF22" s="687"/>
      <c r="AG22" s="687"/>
      <c r="AH22" s="687"/>
      <c r="AI22" s="687"/>
      <c r="AJ22" s="687"/>
      <c r="AK22" s="687"/>
      <c r="AL22" s="687"/>
      <c r="AM22" s="687"/>
      <c r="AN22" s="687"/>
      <c r="AO22" s="687"/>
      <c r="AP22" s="687"/>
      <c r="AQ22" s="687"/>
      <c r="AR22" s="687"/>
      <c r="AS22" s="687"/>
      <c r="AT22" s="687"/>
      <c r="AU22" s="478">
        <v>2050</v>
      </c>
      <c r="AV22" s="478"/>
      <c r="AW22" s="478"/>
      <c r="AX22" s="478"/>
      <c r="AY22" s="368">
        <v>16</v>
      </c>
      <c r="AZ22" s="397" t="str">
        <f>[1]Ф2Заполн!AY22</f>
        <v>(</v>
      </c>
      <c r="BA22" s="517">
        <f>[1]Ф2Заполн!AZ22</f>
        <v>0</v>
      </c>
      <c r="BB22" s="517"/>
      <c r="BC22" s="517"/>
      <c r="BD22" s="517"/>
      <c r="BE22" s="517"/>
      <c r="BF22" s="517"/>
      <c r="BG22" s="517"/>
      <c r="BH22" s="398" t="str">
        <f>[1]Ф2Заполн!BG22</f>
        <v>)</v>
      </c>
      <c r="BI22" s="397" t="str">
        <f>[1]Ф2Заполн!BH22</f>
        <v>(</v>
      </c>
      <c r="BJ22" s="517">
        <f>[1]Ф2Заполн!BI22</f>
        <v>0</v>
      </c>
      <c r="BK22" s="517"/>
      <c r="BL22" s="517"/>
      <c r="BM22" s="517"/>
      <c r="BN22" s="517"/>
      <c r="BO22" s="517"/>
      <c r="BP22" s="517"/>
      <c r="BQ22" s="517"/>
      <c r="BR22" s="517"/>
      <c r="BS22" s="398" t="str">
        <f>[1]Ф2Заполн!BR22</f>
        <v>)</v>
      </c>
      <c r="CC22" s="180"/>
      <c r="CD22" s="180"/>
    </row>
    <row r="23" spans="3:82" ht="13.5" customHeight="1" x14ac:dyDescent="0.2">
      <c r="C23" s="670" t="s">
        <v>202</v>
      </c>
      <c r="D23" s="671"/>
      <c r="E23" s="671"/>
      <c r="F23" s="671"/>
      <c r="G23" s="671"/>
      <c r="H23" s="671"/>
      <c r="I23" s="671"/>
      <c r="J23" s="671"/>
      <c r="K23" s="671"/>
      <c r="L23" s="671"/>
      <c r="M23" s="671"/>
      <c r="N23" s="671"/>
      <c r="O23" s="671"/>
      <c r="P23" s="671"/>
      <c r="Q23" s="671"/>
      <c r="R23" s="671"/>
      <c r="S23" s="671"/>
      <c r="T23" s="671"/>
      <c r="U23" s="671"/>
      <c r="V23" s="671"/>
      <c r="W23" s="671"/>
      <c r="X23" s="671"/>
      <c r="Y23" s="671"/>
      <c r="Z23" s="671"/>
      <c r="AA23" s="671"/>
      <c r="AB23" s="671"/>
      <c r="AC23" s="671"/>
      <c r="AD23" s="671"/>
      <c r="AE23" s="671"/>
      <c r="AF23" s="671"/>
      <c r="AG23" s="671"/>
      <c r="AH23" s="671"/>
      <c r="AI23" s="671"/>
      <c r="AJ23" s="671"/>
      <c r="AK23" s="671"/>
      <c r="AL23" s="671"/>
      <c r="AM23" s="671"/>
      <c r="AN23" s="671"/>
      <c r="AO23" s="671"/>
      <c r="AP23" s="671"/>
      <c r="AQ23" s="671"/>
      <c r="AR23" s="671"/>
      <c r="AS23" s="671"/>
      <c r="AT23" s="672"/>
      <c r="AU23" s="673">
        <v>2070</v>
      </c>
      <c r="AV23" s="674"/>
      <c r="AW23" s="674"/>
      <c r="AX23" s="675"/>
      <c r="AY23" s="293"/>
      <c r="AZ23" s="516">
        <f>[1]Ф2Заполн!AY23</f>
        <v>0</v>
      </c>
      <c r="BA23" s="517"/>
      <c r="BB23" s="517"/>
      <c r="BC23" s="517"/>
      <c r="BD23" s="517"/>
      <c r="BE23" s="517"/>
      <c r="BF23" s="517"/>
      <c r="BG23" s="517"/>
      <c r="BH23" s="518"/>
      <c r="BI23" s="516">
        <f>[1]Ф2Заполн!BH23</f>
        <v>0</v>
      </c>
      <c r="BJ23" s="517"/>
      <c r="BK23" s="517"/>
      <c r="BL23" s="517"/>
      <c r="BM23" s="517"/>
      <c r="BN23" s="517"/>
      <c r="BO23" s="517"/>
      <c r="BP23" s="517"/>
      <c r="BQ23" s="517"/>
      <c r="BR23" s="517"/>
      <c r="BS23" s="518"/>
      <c r="CC23" s="180"/>
      <c r="CD23" s="180"/>
    </row>
    <row r="24" spans="3:82" ht="13.5" customHeight="1" x14ac:dyDescent="0.2">
      <c r="C24" s="688" t="s">
        <v>203</v>
      </c>
      <c r="D24" s="689"/>
      <c r="E24" s="689"/>
      <c r="F24" s="689"/>
      <c r="G24" s="689"/>
      <c r="H24" s="689"/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89"/>
      <c r="U24" s="689"/>
      <c r="V24" s="689"/>
      <c r="W24" s="689"/>
      <c r="X24" s="689"/>
      <c r="Y24" s="689"/>
      <c r="Z24" s="689"/>
      <c r="AA24" s="689"/>
      <c r="AB24" s="689"/>
      <c r="AC24" s="689"/>
      <c r="AD24" s="689"/>
      <c r="AE24" s="689"/>
      <c r="AF24" s="689"/>
      <c r="AG24" s="689"/>
      <c r="AH24" s="689"/>
      <c r="AI24" s="689"/>
      <c r="AJ24" s="689"/>
      <c r="AK24" s="689"/>
      <c r="AL24" s="689"/>
      <c r="AM24" s="689"/>
      <c r="AN24" s="689"/>
      <c r="AO24" s="689"/>
      <c r="AP24" s="689"/>
      <c r="AQ24" s="689"/>
      <c r="AR24" s="689"/>
      <c r="AS24" s="689"/>
      <c r="AT24" s="689"/>
      <c r="AU24" s="690">
        <v>2090</v>
      </c>
      <c r="AV24" s="690"/>
      <c r="AW24" s="690"/>
      <c r="AX24" s="690"/>
      <c r="AY24" s="699"/>
      <c r="AZ24" s="536">
        <f>IF((AZ16+AZ17)&gt;(BA22+AZ23),AZ16+AZ17-BA22-AZ23,0)</f>
        <v>1250</v>
      </c>
      <c r="BA24" s="536"/>
      <c r="BB24" s="536"/>
      <c r="BC24" s="536"/>
      <c r="BD24" s="536"/>
      <c r="BE24" s="536"/>
      <c r="BF24" s="536"/>
      <c r="BG24" s="536"/>
      <c r="BH24" s="536"/>
      <c r="BI24" s="691">
        <f>IF((BI16+BI17)&gt;(BJ22+BI23),BI16+BI17-BJ22-BI23,0)</f>
        <v>639</v>
      </c>
      <c r="BJ24" s="692"/>
      <c r="BK24" s="692"/>
      <c r="BL24" s="692"/>
      <c r="BM24" s="692"/>
      <c r="BN24" s="692"/>
      <c r="BO24" s="692"/>
      <c r="BP24" s="692"/>
      <c r="BQ24" s="692"/>
      <c r="BR24" s="692"/>
      <c r="BS24" s="693"/>
      <c r="CC24" s="180"/>
      <c r="CD24" s="180"/>
    </row>
    <row r="25" spans="3:82" ht="13.5" customHeight="1" x14ac:dyDescent="0.2">
      <c r="C25" s="697" t="s">
        <v>204</v>
      </c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8"/>
      <c r="Y25" s="698"/>
      <c r="Z25" s="698"/>
      <c r="AA25" s="698"/>
      <c r="AB25" s="698"/>
      <c r="AC25" s="698"/>
      <c r="AD25" s="698"/>
      <c r="AE25" s="698"/>
      <c r="AF25" s="698"/>
      <c r="AG25" s="698"/>
      <c r="AH25" s="698"/>
      <c r="AI25" s="698"/>
      <c r="AJ25" s="698"/>
      <c r="AK25" s="698"/>
      <c r="AL25" s="698"/>
      <c r="AM25" s="698"/>
      <c r="AN25" s="698"/>
      <c r="AO25" s="698"/>
      <c r="AP25" s="698"/>
      <c r="AQ25" s="698"/>
      <c r="AR25" s="698"/>
      <c r="AS25" s="698"/>
      <c r="AT25" s="698"/>
      <c r="AU25" s="690"/>
      <c r="AV25" s="690"/>
      <c r="AW25" s="690"/>
      <c r="AX25" s="690"/>
      <c r="AY25" s="700"/>
      <c r="AZ25" s="536"/>
      <c r="BA25" s="536"/>
      <c r="BB25" s="536"/>
      <c r="BC25" s="536"/>
      <c r="BD25" s="536"/>
      <c r="BE25" s="536"/>
      <c r="BF25" s="536"/>
      <c r="BG25" s="536"/>
      <c r="BH25" s="536"/>
      <c r="BI25" s="694"/>
      <c r="BJ25" s="695"/>
      <c r="BK25" s="695"/>
      <c r="BL25" s="695"/>
      <c r="BM25" s="695"/>
      <c r="BN25" s="695"/>
      <c r="BO25" s="695"/>
      <c r="BP25" s="695"/>
      <c r="BQ25" s="695"/>
      <c r="BR25" s="695"/>
      <c r="BS25" s="696"/>
      <c r="CB25" s="155" t="s">
        <v>384</v>
      </c>
      <c r="CC25" s="180"/>
      <c r="CD25" s="180"/>
    </row>
    <row r="26" spans="3:82" ht="13.5" customHeight="1" x14ac:dyDescent="0.2">
      <c r="C26" s="707" t="s">
        <v>205</v>
      </c>
      <c r="D26" s="707"/>
      <c r="E26" s="707"/>
      <c r="F26" s="707"/>
      <c r="G26" s="707"/>
      <c r="H26" s="707"/>
      <c r="I26" s="707"/>
      <c r="J26" s="707"/>
      <c r="K26" s="707"/>
      <c r="L26" s="707"/>
      <c r="M26" s="707"/>
      <c r="N26" s="707"/>
      <c r="O26" s="707"/>
      <c r="P26" s="707"/>
      <c r="Q26" s="707"/>
      <c r="R26" s="707"/>
      <c r="S26" s="707"/>
      <c r="T26" s="707"/>
      <c r="U26" s="707"/>
      <c r="V26" s="707"/>
      <c r="W26" s="707"/>
      <c r="X26" s="707"/>
      <c r="Y26" s="707"/>
      <c r="Z26" s="707"/>
      <c r="AA26" s="707"/>
      <c r="AB26" s="707"/>
      <c r="AC26" s="707"/>
      <c r="AD26" s="707"/>
      <c r="AE26" s="707"/>
      <c r="AF26" s="707"/>
      <c r="AG26" s="707"/>
      <c r="AH26" s="707"/>
      <c r="AI26" s="707"/>
      <c r="AJ26" s="707"/>
      <c r="AK26" s="707"/>
      <c r="AL26" s="707"/>
      <c r="AM26" s="707"/>
      <c r="AN26" s="707"/>
      <c r="AO26" s="707"/>
      <c r="AP26" s="707"/>
      <c r="AQ26" s="707"/>
      <c r="AR26" s="707"/>
      <c r="AS26" s="707"/>
      <c r="AT26" s="707"/>
      <c r="AU26" s="708">
        <v>2095</v>
      </c>
      <c r="AV26" s="708"/>
      <c r="AW26" s="708"/>
      <c r="AX26" s="708"/>
      <c r="AY26" s="369"/>
      <c r="AZ26" s="181" t="s">
        <v>121</v>
      </c>
      <c r="BA26" s="709">
        <f>IF((BA22+AZ23)&gt;(AZ16+AZ17),BA22+AZ23-AZ16-AZ17,0)</f>
        <v>0</v>
      </c>
      <c r="BB26" s="709"/>
      <c r="BC26" s="709"/>
      <c r="BD26" s="709"/>
      <c r="BE26" s="709"/>
      <c r="BF26" s="709"/>
      <c r="BG26" s="709"/>
      <c r="BH26" s="182" t="s">
        <v>122</v>
      </c>
      <c r="BI26" s="183" t="s">
        <v>121</v>
      </c>
      <c r="BJ26" s="710">
        <f>IF((BJ22+BI23)&gt;(BI16+BI17),BJ22+BI23-BI16-BI17,0)</f>
        <v>0</v>
      </c>
      <c r="BK26" s="710"/>
      <c r="BL26" s="710"/>
      <c r="BM26" s="710"/>
      <c r="BN26" s="710"/>
      <c r="BO26" s="710"/>
      <c r="BP26" s="710"/>
      <c r="BQ26" s="710"/>
      <c r="BR26" s="710"/>
      <c r="BS26" s="184" t="s">
        <v>122</v>
      </c>
      <c r="CB26" s="155" t="s">
        <v>385</v>
      </c>
      <c r="CC26" s="180"/>
      <c r="CD26" s="180"/>
    </row>
    <row r="27" spans="3:82" ht="13.5" customHeight="1" thickBot="1" x14ac:dyDescent="0.25">
      <c r="C27" s="670" t="s">
        <v>206</v>
      </c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671"/>
      <c r="AC27" s="671"/>
      <c r="AD27" s="671"/>
      <c r="AE27" s="671"/>
      <c r="AF27" s="671"/>
      <c r="AG27" s="671"/>
      <c r="AH27" s="671"/>
      <c r="AI27" s="671"/>
      <c r="AJ27" s="671"/>
      <c r="AK27" s="671"/>
      <c r="AL27" s="671"/>
      <c r="AM27" s="671"/>
      <c r="AN27" s="671"/>
      <c r="AO27" s="671"/>
      <c r="AP27" s="671"/>
      <c r="AQ27" s="671"/>
      <c r="AR27" s="671"/>
      <c r="AS27" s="671"/>
      <c r="AT27" s="672"/>
      <c r="AU27" s="673">
        <v>2105</v>
      </c>
      <c r="AV27" s="674"/>
      <c r="AW27" s="674"/>
      <c r="AX27" s="674"/>
      <c r="AY27" s="339"/>
      <c r="AZ27" s="405">
        <f>[1]Ф2Заполн!AY27</f>
        <v>0</v>
      </c>
      <c r="BA27" s="711">
        <f>[1]Ф2Заполн!AZ27</f>
        <v>0</v>
      </c>
      <c r="BB27" s="712"/>
      <c r="BC27" s="712"/>
      <c r="BD27" s="712"/>
      <c r="BE27" s="712"/>
      <c r="BF27" s="712"/>
      <c r="BG27" s="712"/>
      <c r="BH27" s="406">
        <f>[1]Ф2Заполн!BG27</f>
        <v>0</v>
      </c>
      <c r="BI27" s="405">
        <f>[1]Ф2Заполн!BH27</f>
        <v>0</v>
      </c>
      <c r="BJ27" s="711">
        <f>[1]Ф2Заполн!BI27</f>
        <v>0</v>
      </c>
      <c r="BK27" s="713"/>
      <c r="BL27" s="713"/>
      <c r="BM27" s="713"/>
      <c r="BN27" s="713"/>
      <c r="BO27" s="713"/>
      <c r="BP27" s="713"/>
      <c r="BQ27" s="713"/>
      <c r="BR27" s="713"/>
      <c r="BS27" s="407">
        <f>[1]Ф2Заполн!BR27</f>
        <v>0</v>
      </c>
      <c r="CC27" s="180"/>
      <c r="CD27" s="180"/>
    </row>
    <row r="28" spans="3:82" ht="13.5" customHeight="1" thickBot="1" x14ac:dyDescent="0.25">
      <c r="C28" s="670" t="s">
        <v>207</v>
      </c>
      <c r="D28" s="671"/>
      <c r="E28" s="671"/>
      <c r="F28" s="671"/>
      <c r="G28" s="671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1"/>
      <c r="S28" s="671"/>
      <c r="T28" s="671"/>
      <c r="U28" s="671"/>
      <c r="V28" s="671"/>
      <c r="W28" s="671"/>
      <c r="X28" s="671"/>
      <c r="Y28" s="671"/>
      <c r="Z28" s="671"/>
      <c r="AA28" s="671"/>
      <c r="AB28" s="671"/>
      <c r="AC28" s="671"/>
      <c r="AD28" s="671"/>
      <c r="AE28" s="671"/>
      <c r="AF28" s="671"/>
      <c r="AG28" s="671"/>
      <c r="AH28" s="671"/>
      <c r="AI28" s="671"/>
      <c r="AJ28" s="671"/>
      <c r="AK28" s="671"/>
      <c r="AL28" s="671"/>
      <c r="AM28" s="671"/>
      <c r="AN28" s="671"/>
      <c r="AO28" s="671"/>
      <c r="AP28" s="671"/>
      <c r="AQ28" s="671"/>
      <c r="AR28" s="671"/>
      <c r="AS28" s="671"/>
      <c r="AT28" s="672"/>
      <c r="AU28" s="673">
        <v>2110</v>
      </c>
      <c r="AV28" s="674"/>
      <c r="AW28" s="674"/>
      <c r="AX28" s="674"/>
      <c r="AY28" s="339"/>
      <c r="AZ28" s="408">
        <f>[1]Ф2Заполн!AY28</f>
        <v>0</v>
      </c>
      <c r="BA28" s="701">
        <f>[1]Ф2Заполн!AZ28</f>
        <v>0</v>
      </c>
      <c r="BB28" s="583"/>
      <c r="BC28" s="583"/>
      <c r="BD28" s="583"/>
      <c r="BE28" s="583"/>
      <c r="BF28" s="583"/>
      <c r="BG28" s="583"/>
      <c r="BH28" s="409">
        <f>[1]Ф2Заполн!BG28</f>
        <v>0</v>
      </c>
      <c r="BI28" s="408">
        <f>[1]Ф2Заполн!BH28</f>
        <v>0</v>
      </c>
      <c r="BJ28" s="701">
        <f>[1]Ф2Заполн!BI28</f>
        <v>0</v>
      </c>
      <c r="BK28" s="517"/>
      <c r="BL28" s="517"/>
      <c r="BM28" s="517"/>
      <c r="BN28" s="517"/>
      <c r="BO28" s="517"/>
      <c r="BP28" s="517"/>
      <c r="BQ28" s="517"/>
      <c r="BR28" s="517"/>
      <c r="BS28" s="409">
        <f>[1]Ф2Заполн!BR28</f>
        <v>0</v>
      </c>
      <c r="CB28" s="155" t="s">
        <v>386</v>
      </c>
      <c r="CC28" s="196" t="str">
        <f>IF(BA28&gt;=(AZ29+AZ30),"ОК","НЕТ")</f>
        <v>ОК</v>
      </c>
      <c r="CD28" s="196" t="str">
        <f>IF(BJ28&gt;=(BI29+BI30),"ОК","НЕТ")</f>
        <v>ОК</v>
      </c>
    </row>
    <row r="29" spans="3:82" ht="13.5" customHeight="1" x14ac:dyDescent="0.2">
      <c r="C29" s="670" t="s">
        <v>208</v>
      </c>
      <c r="D29" s="671"/>
      <c r="E29" s="671"/>
      <c r="F29" s="671"/>
      <c r="G29" s="671"/>
      <c r="H29" s="671"/>
      <c r="I29" s="671"/>
      <c r="J29" s="671"/>
      <c r="K29" s="671"/>
      <c r="L29" s="671"/>
      <c r="M29" s="67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671"/>
      <c r="Y29" s="671"/>
      <c r="Z29" s="671"/>
      <c r="AA29" s="671"/>
      <c r="AB29" s="671"/>
      <c r="AC29" s="671"/>
      <c r="AD29" s="671"/>
      <c r="AE29" s="671"/>
      <c r="AF29" s="671"/>
      <c r="AG29" s="671"/>
      <c r="AH29" s="671"/>
      <c r="AI29" s="671"/>
      <c r="AJ29" s="671"/>
      <c r="AK29" s="671"/>
      <c r="AL29" s="671"/>
      <c r="AM29" s="671"/>
      <c r="AN29" s="671"/>
      <c r="AO29" s="671"/>
      <c r="AP29" s="671"/>
      <c r="AQ29" s="671"/>
      <c r="AR29" s="671"/>
      <c r="AS29" s="671"/>
      <c r="AT29" s="672"/>
      <c r="AU29" s="673">
        <v>2111</v>
      </c>
      <c r="AV29" s="674"/>
      <c r="AW29" s="674"/>
      <c r="AX29" s="675"/>
      <c r="AY29" s="320"/>
      <c r="AZ29" s="702">
        <f>[1]Ф2Заполн!AY29</f>
        <v>0</v>
      </c>
      <c r="BA29" s="703"/>
      <c r="BB29" s="703"/>
      <c r="BC29" s="703"/>
      <c r="BD29" s="703"/>
      <c r="BE29" s="703"/>
      <c r="BF29" s="703"/>
      <c r="BG29" s="703"/>
      <c r="BH29" s="704"/>
      <c r="BI29" s="702">
        <f>[1]Ф2Заполн!BH29</f>
        <v>0</v>
      </c>
      <c r="BJ29" s="705"/>
      <c r="BK29" s="705"/>
      <c r="BL29" s="705"/>
      <c r="BM29" s="705"/>
      <c r="BN29" s="705"/>
      <c r="BO29" s="705"/>
      <c r="BP29" s="705"/>
      <c r="BQ29" s="705"/>
      <c r="BR29" s="705"/>
      <c r="BS29" s="706"/>
      <c r="CC29" s="180"/>
      <c r="CD29" s="180"/>
    </row>
    <row r="30" spans="3:82" ht="13.5" customHeight="1" thickBot="1" x14ac:dyDescent="0.25">
      <c r="C30" s="670" t="s">
        <v>209</v>
      </c>
      <c r="D30" s="671"/>
      <c r="E30" s="671"/>
      <c r="F30" s="671"/>
      <c r="G30" s="671"/>
      <c r="H30" s="671"/>
      <c r="I30" s="671"/>
      <c r="J30" s="671"/>
      <c r="K30" s="671"/>
      <c r="L30" s="671"/>
      <c r="M30" s="671"/>
      <c r="N30" s="671"/>
      <c r="O30" s="671"/>
      <c r="P30" s="671"/>
      <c r="Q30" s="671"/>
      <c r="R30" s="671"/>
      <c r="S30" s="671"/>
      <c r="T30" s="671"/>
      <c r="U30" s="671"/>
      <c r="V30" s="671"/>
      <c r="W30" s="671"/>
      <c r="X30" s="671"/>
      <c r="Y30" s="671"/>
      <c r="Z30" s="671"/>
      <c r="AA30" s="671"/>
      <c r="AB30" s="671"/>
      <c r="AC30" s="671"/>
      <c r="AD30" s="671"/>
      <c r="AE30" s="671"/>
      <c r="AF30" s="671"/>
      <c r="AG30" s="671"/>
      <c r="AH30" s="671"/>
      <c r="AI30" s="671"/>
      <c r="AJ30" s="671"/>
      <c r="AK30" s="671"/>
      <c r="AL30" s="671"/>
      <c r="AM30" s="671"/>
      <c r="AN30" s="671"/>
      <c r="AO30" s="671"/>
      <c r="AP30" s="671"/>
      <c r="AQ30" s="671"/>
      <c r="AR30" s="671"/>
      <c r="AS30" s="671"/>
      <c r="AT30" s="672"/>
      <c r="AU30" s="673">
        <v>2112</v>
      </c>
      <c r="AV30" s="674"/>
      <c r="AW30" s="674"/>
      <c r="AX30" s="675"/>
      <c r="AY30" s="293"/>
      <c r="AZ30" s="715">
        <f>[1]Ф2Заполн!AY30</f>
        <v>0</v>
      </c>
      <c r="BA30" s="583"/>
      <c r="BB30" s="583"/>
      <c r="BC30" s="583"/>
      <c r="BD30" s="583"/>
      <c r="BE30" s="583"/>
      <c r="BF30" s="583"/>
      <c r="BG30" s="583"/>
      <c r="BH30" s="588"/>
      <c r="BI30" s="715">
        <f>[1]Ф2Заполн!BH30</f>
        <v>0</v>
      </c>
      <c r="BJ30" s="517"/>
      <c r="BK30" s="517"/>
      <c r="BL30" s="517"/>
      <c r="BM30" s="517"/>
      <c r="BN30" s="517"/>
      <c r="BO30" s="517"/>
      <c r="BP30" s="517"/>
      <c r="BQ30" s="517"/>
      <c r="BR30" s="517"/>
      <c r="BS30" s="518"/>
      <c r="CC30" s="180"/>
      <c r="CD30" s="180"/>
    </row>
    <row r="31" spans="3:82" ht="13.5" customHeight="1" thickBot="1" x14ac:dyDescent="0.25">
      <c r="C31" s="685" t="s">
        <v>210</v>
      </c>
      <c r="D31" s="685"/>
      <c r="E31" s="685"/>
      <c r="F31" s="685"/>
      <c r="G31" s="685"/>
      <c r="H31" s="685"/>
      <c r="I31" s="685"/>
      <c r="J31" s="685"/>
      <c r="K31" s="685"/>
      <c r="L31" s="685"/>
      <c r="M31" s="685"/>
      <c r="N31" s="685"/>
      <c r="O31" s="685"/>
      <c r="P31" s="685"/>
      <c r="Q31" s="685"/>
      <c r="R31" s="685"/>
      <c r="S31" s="685"/>
      <c r="T31" s="685"/>
      <c r="U31" s="685"/>
      <c r="V31" s="685"/>
      <c r="W31" s="685"/>
      <c r="X31" s="685"/>
      <c r="Y31" s="685"/>
      <c r="Z31" s="685"/>
      <c r="AA31" s="685"/>
      <c r="AB31" s="685"/>
      <c r="AC31" s="685"/>
      <c r="AD31" s="685"/>
      <c r="AE31" s="685"/>
      <c r="AF31" s="685"/>
      <c r="AG31" s="685"/>
      <c r="AH31" s="685"/>
      <c r="AI31" s="685"/>
      <c r="AJ31" s="685"/>
      <c r="AK31" s="685"/>
      <c r="AL31" s="685"/>
      <c r="AM31" s="685"/>
      <c r="AN31" s="685"/>
      <c r="AO31" s="685"/>
      <c r="AP31" s="685"/>
      <c r="AQ31" s="685"/>
      <c r="AR31" s="685"/>
      <c r="AS31" s="685"/>
      <c r="AT31" s="685"/>
      <c r="AU31" s="479">
        <v>2120</v>
      </c>
      <c r="AV31" s="479"/>
      <c r="AW31" s="479"/>
      <c r="AX31" s="479"/>
      <c r="AY31" s="297">
        <v>17</v>
      </c>
      <c r="AZ31" s="459">
        <f>[1]Ф2Заполн!AY31</f>
        <v>172</v>
      </c>
      <c r="BA31" s="572"/>
      <c r="BB31" s="572"/>
      <c r="BC31" s="572"/>
      <c r="BD31" s="572"/>
      <c r="BE31" s="572"/>
      <c r="BF31" s="572"/>
      <c r="BG31" s="572"/>
      <c r="BH31" s="572"/>
      <c r="BI31" s="454">
        <f>[1]Ф2Заполн!BH31</f>
        <v>1</v>
      </c>
      <c r="BJ31" s="686"/>
      <c r="BK31" s="686"/>
      <c r="BL31" s="686"/>
      <c r="BM31" s="686"/>
      <c r="BN31" s="686"/>
      <c r="BO31" s="686"/>
      <c r="BP31" s="686"/>
      <c r="BQ31" s="686"/>
      <c r="BR31" s="686"/>
      <c r="BS31" s="686"/>
      <c r="CB31" s="155" t="s">
        <v>387</v>
      </c>
      <c r="CC31" s="196" t="str">
        <f>IF(AZ31&gt;=(AZ32+AZ33),"ОК","НЕТ")</f>
        <v>ОК</v>
      </c>
      <c r="CD31" s="196" t="str">
        <f>IF(BI31&gt;=(BI32+BI33),"ОК","НЕТ")</f>
        <v>ОК</v>
      </c>
    </row>
    <row r="32" spans="3:82" ht="26.25" customHeight="1" x14ac:dyDescent="0.2">
      <c r="C32" s="670" t="s">
        <v>211</v>
      </c>
      <c r="D32" s="671"/>
      <c r="E32" s="671"/>
      <c r="F32" s="671"/>
      <c r="G32" s="671"/>
      <c r="H32" s="671"/>
      <c r="I32" s="671"/>
      <c r="J32" s="671"/>
      <c r="K32" s="671"/>
      <c r="L32" s="671"/>
      <c r="M32" s="671"/>
      <c r="N32" s="671"/>
      <c r="O32" s="671"/>
      <c r="P32" s="671"/>
      <c r="Q32" s="671"/>
      <c r="R32" s="671"/>
      <c r="S32" s="671"/>
      <c r="T32" s="671"/>
      <c r="U32" s="671"/>
      <c r="V32" s="671"/>
      <c r="W32" s="671"/>
      <c r="X32" s="671"/>
      <c r="Y32" s="671"/>
      <c r="Z32" s="671"/>
      <c r="AA32" s="671"/>
      <c r="AB32" s="671"/>
      <c r="AC32" s="671"/>
      <c r="AD32" s="671"/>
      <c r="AE32" s="671"/>
      <c r="AF32" s="671"/>
      <c r="AG32" s="671"/>
      <c r="AH32" s="671"/>
      <c r="AI32" s="671"/>
      <c r="AJ32" s="671"/>
      <c r="AK32" s="671"/>
      <c r="AL32" s="671"/>
      <c r="AM32" s="671"/>
      <c r="AN32" s="671"/>
      <c r="AO32" s="671"/>
      <c r="AP32" s="671"/>
      <c r="AQ32" s="671"/>
      <c r="AR32" s="671"/>
      <c r="AS32" s="671"/>
      <c r="AT32" s="672"/>
      <c r="AU32" s="673">
        <v>2121</v>
      </c>
      <c r="AV32" s="674"/>
      <c r="AW32" s="674"/>
      <c r="AX32" s="675"/>
      <c r="AY32" s="293"/>
      <c r="AZ32" s="714">
        <f>[1]Ф2Заполн!AY32</f>
        <v>0</v>
      </c>
      <c r="BA32" s="577"/>
      <c r="BB32" s="577"/>
      <c r="BC32" s="577"/>
      <c r="BD32" s="577"/>
      <c r="BE32" s="577"/>
      <c r="BF32" s="577"/>
      <c r="BG32" s="577"/>
      <c r="BH32" s="578"/>
      <c r="BI32" s="469">
        <f>[1]Ф2Заполн!BH32</f>
        <v>0</v>
      </c>
      <c r="BJ32" s="683"/>
      <c r="BK32" s="683"/>
      <c r="BL32" s="683"/>
      <c r="BM32" s="683"/>
      <c r="BN32" s="683"/>
      <c r="BO32" s="683"/>
      <c r="BP32" s="683"/>
      <c r="BQ32" s="683"/>
      <c r="BR32" s="683"/>
      <c r="BS32" s="684"/>
      <c r="CC32" s="180"/>
      <c r="CD32" s="180"/>
    </row>
    <row r="33" spans="3:82" ht="26.25" customHeight="1" x14ac:dyDescent="0.2">
      <c r="C33" s="670" t="s">
        <v>212</v>
      </c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1"/>
      <c r="X33" s="671"/>
      <c r="Y33" s="671"/>
      <c r="Z33" s="671"/>
      <c r="AA33" s="671"/>
      <c r="AB33" s="671"/>
      <c r="AC33" s="671"/>
      <c r="AD33" s="671"/>
      <c r="AE33" s="671"/>
      <c r="AF33" s="671"/>
      <c r="AG33" s="671"/>
      <c r="AH33" s="671"/>
      <c r="AI33" s="671"/>
      <c r="AJ33" s="671"/>
      <c r="AK33" s="671"/>
      <c r="AL33" s="671"/>
      <c r="AM33" s="671"/>
      <c r="AN33" s="671"/>
      <c r="AO33" s="671"/>
      <c r="AP33" s="671"/>
      <c r="AQ33" s="671"/>
      <c r="AR33" s="671"/>
      <c r="AS33" s="671"/>
      <c r="AT33" s="672"/>
      <c r="AU33" s="673">
        <v>2122</v>
      </c>
      <c r="AV33" s="674"/>
      <c r="AW33" s="674"/>
      <c r="AX33" s="675"/>
      <c r="AY33" s="293"/>
      <c r="AZ33" s="714">
        <f>[1]Ф2Заполн!AY33</f>
        <v>0</v>
      </c>
      <c r="BA33" s="577"/>
      <c r="BB33" s="577"/>
      <c r="BC33" s="577"/>
      <c r="BD33" s="577"/>
      <c r="BE33" s="577"/>
      <c r="BF33" s="577"/>
      <c r="BG33" s="577"/>
      <c r="BH33" s="578"/>
      <c r="BI33" s="469">
        <f>[1]Ф2Заполн!BH33</f>
        <v>0</v>
      </c>
      <c r="BJ33" s="683"/>
      <c r="BK33" s="683"/>
      <c r="BL33" s="683"/>
      <c r="BM33" s="683"/>
      <c r="BN33" s="683"/>
      <c r="BO33" s="683"/>
      <c r="BP33" s="683"/>
      <c r="BQ33" s="683"/>
      <c r="BR33" s="683"/>
      <c r="BS33" s="684"/>
      <c r="CC33" s="180"/>
      <c r="CD33" s="180"/>
    </row>
    <row r="34" spans="3:82" ht="13.5" customHeight="1" x14ac:dyDescent="0.2">
      <c r="C34" s="685" t="s">
        <v>213</v>
      </c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5"/>
      <c r="AE34" s="685"/>
      <c r="AF34" s="685"/>
      <c r="AG34" s="685"/>
      <c r="AH34" s="685"/>
      <c r="AI34" s="685"/>
      <c r="AJ34" s="685"/>
      <c r="AK34" s="685"/>
      <c r="AL34" s="685"/>
      <c r="AM34" s="685"/>
      <c r="AN34" s="685"/>
      <c r="AO34" s="685"/>
      <c r="AP34" s="685"/>
      <c r="AQ34" s="685"/>
      <c r="AR34" s="685"/>
      <c r="AS34" s="685"/>
      <c r="AT34" s="685"/>
      <c r="AU34" s="479">
        <v>2130</v>
      </c>
      <c r="AV34" s="479"/>
      <c r="AW34" s="479"/>
      <c r="AX34" s="479"/>
      <c r="AY34" s="292">
        <v>18</v>
      </c>
      <c r="AZ34" s="410" t="str">
        <f>[1]Ф2Заполн!AY34</f>
        <v>(</v>
      </c>
      <c r="BA34" s="701">
        <f>[1]Ф2Заполн!AZ34</f>
        <v>297</v>
      </c>
      <c r="BB34" s="583"/>
      <c r="BC34" s="583"/>
      <c r="BD34" s="583"/>
      <c r="BE34" s="583"/>
      <c r="BF34" s="583"/>
      <c r="BG34" s="583"/>
      <c r="BH34" s="411" t="str">
        <f>[1]Ф2Заполн!BG34</f>
        <v>)</v>
      </c>
      <c r="BI34" s="410" t="str">
        <f>[1]Ф2Заполн!BH34</f>
        <v>(</v>
      </c>
      <c r="BJ34" s="701">
        <f>[1]Ф2Заполн!BI34</f>
        <v>144</v>
      </c>
      <c r="BK34" s="517"/>
      <c r="BL34" s="517"/>
      <c r="BM34" s="517"/>
      <c r="BN34" s="517"/>
      <c r="BO34" s="517"/>
      <c r="BP34" s="517"/>
      <c r="BQ34" s="517"/>
      <c r="BR34" s="517"/>
      <c r="BS34" s="411" t="str">
        <f>[1]Ф2Заполн!BR34</f>
        <v>)</v>
      </c>
      <c r="CC34" s="180"/>
      <c r="CD34" s="180"/>
    </row>
    <row r="35" spans="3:82" ht="13.5" customHeight="1" thickBot="1" x14ac:dyDescent="0.25">
      <c r="C35" s="685" t="s">
        <v>214</v>
      </c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5"/>
      <c r="AI35" s="685"/>
      <c r="AJ35" s="685"/>
      <c r="AK35" s="685"/>
      <c r="AL35" s="685"/>
      <c r="AM35" s="685"/>
      <c r="AN35" s="685"/>
      <c r="AO35" s="685"/>
      <c r="AP35" s="685"/>
      <c r="AQ35" s="685"/>
      <c r="AR35" s="685"/>
      <c r="AS35" s="685"/>
      <c r="AT35" s="685"/>
      <c r="AU35" s="479">
        <v>2150</v>
      </c>
      <c r="AV35" s="479"/>
      <c r="AW35" s="479"/>
      <c r="AX35" s="479"/>
      <c r="AY35" s="292"/>
      <c r="AZ35" s="410" t="str">
        <f>[1]Ф2Заполн!AY35</f>
        <v>(</v>
      </c>
      <c r="BA35" s="701">
        <f>[1]Ф2Заполн!AZ35</f>
        <v>0</v>
      </c>
      <c r="BB35" s="583"/>
      <c r="BC35" s="583"/>
      <c r="BD35" s="583"/>
      <c r="BE35" s="583"/>
      <c r="BF35" s="583"/>
      <c r="BG35" s="583"/>
      <c r="BH35" s="411" t="str">
        <f>[1]Ф2Заполн!BG35</f>
        <v>)</v>
      </c>
      <c r="BI35" s="410" t="str">
        <f>[1]Ф2Заполн!BH35</f>
        <v>(</v>
      </c>
      <c r="BJ35" s="701">
        <f>[1]Ф2Заполн!BI35</f>
        <v>0</v>
      </c>
      <c r="BK35" s="517"/>
      <c r="BL35" s="517"/>
      <c r="BM35" s="517"/>
      <c r="BN35" s="517"/>
      <c r="BO35" s="517"/>
      <c r="BP35" s="517"/>
      <c r="BQ35" s="517"/>
      <c r="BR35" s="517"/>
      <c r="BS35" s="411" t="str">
        <f>[1]Ф2Заполн!BR35</f>
        <v>)</v>
      </c>
      <c r="CC35" s="180"/>
      <c r="CD35" s="180"/>
    </row>
    <row r="36" spans="3:82" ht="13.5" customHeight="1" thickBot="1" x14ac:dyDescent="0.25">
      <c r="C36" s="687" t="s">
        <v>215</v>
      </c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7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7"/>
      <c r="AO36" s="687"/>
      <c r="AP36" s="687"/>
      <c r="AQ36" s="687"/>
      <c r="AR36" s="687"/>
      <c r="AS36" s="687"/>
      <c r="AT36" s="687"/>
      <c r="AU36" s="479">
        <v>2180</v>
      </c>
      <c r="AV36" s="479"/>
      <c r="AW36" s="479"/>
      <c r="AX36" s="479"/>
      <c r="AY36" s="292">
        <v>17</v>
      </c>
      <c r="AZ36" s="410" t="str">
        <f>[1]Ф2Заполн!AY36</f>
        <v>(</v>
      </c>
      <c r="BA36" s="701">
        <f>[1]Ф2Заполн!AZ36</f>
        <v>746</v>
      </c>
      <c r="BB36" s="583"/>
      <c r="BC36" s="583"/>
      <c r="BD36" s="583"/>
      <c r="BE36" s="583"/>
      <c r="BF36" s="583"/>
      <c r="BG36" s="583"/>
      <c r="BH36" s="411" t="str">
        <f>[1]Ф2Заполн!BG36</f>
        <v>)</v>
      </c>
      <c r="BI36" s="410" t="str">
        <f>[1]Ф2Заполн!BH36</f>
        <v>(</v>
      </c>
      <c r="BJ36" s="701">
        <f>[1]Ф2Заполн!BI36</f>
        <v>330</v>
      </c>
      <c r="BK36" s="517"/>
      <c r="BL36" s="517"/>
      <c r="BM36" s="517"/>
      <c r="BN36" s="517"/>
      <c r="BO36" s="517"/>
      <c r="BP36" s="517"/>
      <c r="BQ36" s="517"/>
      <c r="BR36" s="517"/>
      <c r="BS36" s="411" t="str">
        <f>[1]Ф2Заполн!BR36</f>
        <v>)</v>
      </c>
      <c r="CB36" s="155" t="s">
        <v>388</v>
      </c>
      <c r="CC36" s="196" t="str">
        <f>IF(BA36&gt;=(BA37+BA38),"ОК","НЕТ")</f>
        <v>ОК</v>
      </c>
      <c r="CD36" s="196" t="str">
        <f>IF(BJ36&gt;=(BJ37+BJ38),"ОК","НЕТ")</f>
        <v>ОК</v>
      </c>
    </row>
    <row r="37" spans="3:82" ht="27" customHeight="1" x14ac:dyDescent="0.2">
      <c r="C37" s="670" t="s">
        <v>216</v>
      </c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671"/>
      <c r="X37" s="671"/>
      <c r="Y37" s="671"/>
      <c r="Z37" s="671"/>
      <c r="AA37" s="671"/>
      <c r="AB37" s="671"/>
      <c r="AC37" s="671"/>
      <c r="AD37" s="671"/>
      <c r="AE37" s="671"/>
      <c r="AF37" s="671"/>
      <c r="AG37" s="671"/>
      <c r="AH37" s="671"/>
      <c r="AI37" s="671"/>
      <c r="AJ37" s="671"/>
      <c r="AK37" s="671"/>
      <c r="AL37" s="671"/>
      <c r="AM37" s="671"/>
      <c r="AN37" s="671"/>
      <c r="AO37" s="671"/>
      <c r="AP37" s="671"/>
      <c r="AQ37" s="671"/>
      <c r="AR37" s="671"/>
      <c r="AS37" s="671"/>
      <c r="AT37" s="672"/>
      <c r="AU37" s="673">
        <v>2181</v>
      </c>
      <c r="AV37" s="674"/>
      <c r="AW37" s="674"/>
      <c r="AX37" s="675"/>
      <c r="AY37" s="293"/>
      <c r="AZ37" s="410" t="str">
        <f>[1]Ф2Заполн!AY37</f>
        <v>(</v>
      </c>
      <c r="BA37" s="701">
        <f>[1]Ф2Заполн!AZ37</f>
        <v>0</v>
      </c>
      <c r="BB37" s="583"/>
      <c r="BC37" s="583"/>
      <c r="BD37" s="583"/>
      <c r="BE37" s="583"/>
      <c r="BF37" s="583"/>
      <c r="BG37" s="583"/>
      <c r="BH37" s="411" t="str">
        <f>[1]Ф2Заполн!BG37</f>
        <v>)</v>
      </c>
      <c r="BI37" s="410" t="str">
        <f>[1]Ф2Заполн!BH37</f>
        <v>(</v>
      </c>
      <c r="BJ37" s="701">
        <f>[1]Ф2Заполн!BI37</f>
        <v>0</v>
      </c>
      <c r="BK37" s="517"/>
      <c r="BL37" s="517"/>
      <c r="BM37" s="517"/>
      <c r="BN37" s="517"/>
      <c r="BO37" s="517"/>
      <c r="BP37" s="517"/>
      <c r="BQ37" s="517"/>
      <c r="BR37" s="517"/>
      <c r="BS37" s="411" t="str">
        <f>[1]Ф2Заполн!BR37</f>
        <v>)</v>
      </c>
      <c r="CC37" s="180"/>
      <c r="CD37" s="180"/>
    </row>
    <row r="38" spans="3:82" ht="26.25" customHeight="1" x14ac:dyDescent="0.2">
      <c r="C38" s="670" t="s">
        <v>217</v>
      </c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671"/>
      <c r="Z38" s="671"/>
      <c r="AA38" s="671"/>
      <c r="AB38" s="671"/>
      <c r="AC38" s="671"/>
      <c r="AD38" s="671"/>
      <c r="AE38" s="671"/>
      <c r="AF38" s="671"/>
      <c r="AG38" s="671"/>
      <c r="AH38" s="671"/>
      <c r="AI38" s="671"/>
      <c r="AJ38" s="671"/>
      <c r="AK38" s="671"/>
      <c r="AL38" s="671"/>
      <c r="AM38" s="671"/>
      <c r="AN38" s="671"/>
      <c r="AO38" s="671"/>
      <c r="AP38" s="671"/>
      <c r="AQ38" s="671"/>
      <c r="AR38" s="671"/>
      <c r="AS38" s="671"/>
      <c r="AT38" s="672"/>
      <c r="AU38" s="673">
        <v>2182</v>
      </c>
      <c r="AV38" s="674"/>
      <c r="AW38" s="674"/>
      <c r="AX38" s="675"/>
      <c r="AY38" s="293"/>
      <c r="AZ38" s="410" t="str">
        <f>[1]Ф2Заполн!AY38</f>
        <v>(</v>
      </c>
      <c r="BA38" s="701">
        <f>[1]Ф2Заполн!AZ38</f>
        <v>0</v>
      </c>
      <c r="BB38" s="583"/>
      <c r="BC38" s="583"/>
      <c r="BD38" s="583"/>
      <c r="BE38" s="583"/>
      <c r="BF38" s="583"/>
      <c r="BG38" s="583"/>
      <c r="BH38" s="411" t="str">
        <f>[1]Ф2Заполн!BG38</f>
        <v>)</v>
      </c>
      <c r="BI38" s="410" t="str">
        <f>[1]Ф2Заполн!BH38</f>
        <v>(</v>
      </c>
      <c r="BJ38" s="701">
        <f>[1]Ф2Заполн!BI38</f>
        <v>0</v>
      </c>
      <c r="BK38" s="517"/>
      <c r="BL38" s="517"/>
      <c r="BM38" s="517"/>
      <c r="BN38" s="517"/>
      <c r="BO38" s="517"/>
      <c r="BP38" s="517"/>
      <c r="BQ38" s="517"/>
      <c r="BR38" s="517"/>
      <c r="BS38" s="411" t="str">
        <f>[1]Ф2Заполн!BR38</f>
        <v>)</v>
      </c>
      <c r="CC38" s="180"/>
      <c r="CD38" s="180"/>
    </row>
    <row r="39" spans="3:82" ht="13.5" customHeight="1" x14ac:dyDescent="0.2">
      <c r="C39" s="688" t="s">
        <v>218</v>
      </c>
      <c r="D39" s="689"/>
      <c r="E39" s="689"/>
      <c r="F39" s="689"/>
      <c r="G39" s="689"/>
      <c r="H39" s="689"/>
      <c r="I39" s="689"/>
      <c r="J39" s="689"/>
      <c r="K39" s="689"/>
      <c r="L39" s="689"/>
      <c r="M39" s="689"/>
      <c r="N39" s="689"/>
      <c r="O39" s="689"/>
      <c r="P39" s="689"/>
      <c r="Q39" s="689"/>
      <c r="R39" s="689"/>
      <c r="S39" s="689"/>
      <c r="T39" s="689"/>
      <c r="U39" s="689"/>
      <c r="V39" s="689"/>
      <c r="W39" s="689"/>
      <c r="X39" s="689"/>
      <c r="Y39" s="689"/>
      <c r="Z39" s="689"/>
      <c r="AA39" s="689"/>
      <c r="AB39" s="689"/>
      <c r="AC39" s="689"/>
      <c r="AD39" s="689"/>
      <c r="AE39" s="689"/>
      <c r="AF39" s="689"/>
      <c r="AG39" s="689"/>
      <c r="AH39" s="689"/>
      <c r="AI39" s="689"/>
      <c r="AJ39" s="689"/>
      <c r="AK39" s="689"/>
      <c r="AL39" s="689"/>
      <c r="AM39" s="689"/>
      <c r="AN39" s="689"/>
      <c r="AO39" s="689"/>
      <c r="AP39" s="689"/>
      <c r="AQ39" s="689"/>
      <c r="AR39" s="689"/>
      <c r="AS39" s="689"/>
      <c r="AT39" s="716"/>
      <c r="AU39" s="717">
        <v>2190</v>
      </c>
      <c r="AV39" s="718"/>
      <c r="AW39" s="718"/>
      <c r="AX39" s="719"/>
      <c r="AY39" s="699"/>
      <c r="AZ39" s="723">
        <f>IF((AZ24-BA26+AZ31+BA27+BA28-BA34-BA35-BA36)&gt;0,AZ24-BA26+AZ31+BA27+BA28-BA34-BA35-BA36,0)</f>
        <v>379</v>
      </c>
      <c r="BA39" s="724"/>
      <c r="BB39" s="724"/>
      <c r="BC39" s="724"/>
      <c r="BD39" s="724"/>
      <c r="BE39" s="724"/>
      <c r="BF39" s="724"/>
      <c r="BG39" s="724"/>
      <c r="BH39" s="725"/>
      <c r="BI39" s="691">
        <f>IF((BI24-BJ26+BI31+BJ27+BJ28-BJ34-BJ35-BJ36)&gt;0,BI24-BJ26+BI31+BJ27+BJ28-BJ34-BJ35-BJ36,0)</f>
        <v>166</v>
      </c>
      <c r="BJ39" s="692"/>
      <c r="BK39" s="692"/>
      <c r="BL39" s="692"/>
      <c r="BM39" s="692"/>
      <c r="BN39" s="692"/>
      <c r="BO39" s="692"/>
      <c r="BP39" s="692"/>
      <c r="BQ39" s="692"/>
      <c r="BR39" s="692"/>
      <c r="BS39" s="693"/>
      <c r="CC39" s="180"/>
      <c r="CD39" s="180"/>
    </row>
    <row r="40" spans="3:82" ht="13.5" customHeight="1" x14ac:dyDescent="0.2">
      <c r="C40" s="697" t="s">
        <v>204</v>
      </c>
      <c r="D40" s="698"/>
      <c r="E40" s="698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698"/>
      <c r="T40" s="698"/>
      <c r="U40" s="698"/>
      <c r="V40" s="698"/>
      <c r="W40" s="698"/>
      <c r="X40" s="698"/>
      <c r="Y40" s="698"/>
      <c r="Z40" s="698"/>
      <c r="AA40" s="698"/>
      <c r="AB40" s="698"/>
      <c r="AC40" s="698"/>
      <c r="AD40" s="698"/>
      <c r="AE40" s="698"/>
      <c r="AF40" s="698"/>
      <c r="AG40" s="698"/>
      <c r="AH40" s="698"/>
      <c r="AI40" s="698"/>
      <c r="AJ40" s="698"/>
      <c r="AK40" s="698"/>
      <c r="AL40" s="698"/>
      <c r="AM40" s="698"/>
      <c r="AN40" s="698"/>
      <c r="AO40" s="698"/>
      <c r="AP40" s="698"/>
      <c r="AQ40" s="698"/>
      <c r="AR40" s="698"/>
      <c r="AS40" s="698"/>
      <c r="AT40" s="729"/>
      <c r="AU40" s="720"/>
      <c r="AV40" s="721"/>
      <c r="AW40" s="721"/>
      <c r="AX40" s="722"/>
      <c r="AY40" s="700"/>
      <c r="AZ40" s="726"/>
      <c r="BA40" s="727"/>
      <c r="BB40" s="727"/>
      <c r="BC40" s="727"/>
      <c r="BD40" s="727"/>
      <c r="BE40" s="727"/>
      <c r="BF40" s="727"/>
      <c r="BG40" s="727"/>
      <c r="BH40" s="728"/>
      <c r="BI40" s="694"/>
      <c r="BJ40" s="695"/>
      <c r="BK40" s="695"/>
      <c r="BL40" s="695"/>
      <c r="BM40" s="695"/>
      <c r="BN40" s="695"/>
      <c r="BO40" s="695"/>
      <c r="BP40" s="695"/>
      <c r="BQ40" s="695"/>
      <c r="BR40" s="695"/>
      <c r="BS40" s="696"/>
      <c r="CB40" s="155" t="s">
        <v>389</v>
      </c>
      <c r="CC40" s="180"/>
      <c r="CD40" s="180"/>
    </row>
    <row r="41" spans="3:82" ht="13.5" customHeight="1" x14ac:dyDescent="0.2">
      <c r="C41" s="707" t="s">
        <v>205</v>
      </c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7"/>
      <c r="AJ41" s="707"/>
      <c r="AK41" s="707"/>
      <c r="AL41" s="707"/>
      <c r="AM41" s="707"/>
      <c r="AN41" s="707"/>
      <c r="AO41" s="707"/>
      <c r="AP41" s="707"/>
      <c r="AQ41" s="707"/>
      <c r="AR41" s="707"/>
      <c r="AS41" s="707"/>
      <c r="AT41" s="707"/>
      <c r="AU41" s="479">
        <v>2195</v>
      </c>
      <c r="AV41" s="479"/>
      <c r="AW41" s="479"/>
      <c r="AX41" s="479"/>
      <c r="AY41" s="292"/>
      <c r="AZ41" s="185" t="s">
        <v>121</v>
      </c>
      <c r="BA41" s="730">
        <f>IF((AZ24-BA26+AZ31+BA27+BA28-BA34-BA35-BA36)&lt;0,-AZ24+BA26-AZ31-BA27-BA28+BA34+BA35+BA36,0)</f>
        <v>0</v>
      </c>
      <c r="BB41" s="730"/>
      <c r="BC41" s="730"/>
      <c r="BD41" s="730"/>
      <c r="BE41" s="730"/>
      <c r="BF41" s="730"/>
      <c r="BG41" s="730"/>
      <c r="BH41" s="186" t="s">
        <v>122</v>
      </c>
      <c r="BI41" s="187" t="s">
        <v>121</v>
      </c>
      <c r="BJ41" s="731">
        <f>IF((BI24-BJ26+BI31+BJ27+BJ28-BJ34-BJ35-BJ36)&lt;0,-BI24+BJ26-BI31-BJ27-BJ28+BJ34+BJ35+BJ36,0)</f>
        <v>0</v>
      </c>
      <c r="BK41" s="731"/>
      <c r="BL41" s="731"/>
      <c r="BM41" s="731"/>
      <c r="BN41" s="731"/>
      <c r="BO41" s="731"/>
      <c r="BP41" s="731"/>
      <c r="BQ41" s="731"/>
      <c r="BR41" s="731"/>
      <c r="BS41" s="188" t="s">
        <v>122</v>
      </c>
      <c r="CB41" s="155" t="s">
        <v>390</v>
      </c>
      <c r="CC41" s="180"/>
      <c r="CD41" s="180"/>
    </row>
    <row r="42" spans="3:82" ht="13.5" customHeight="1" x14ac:dyDescent="0.2">
      <c r="C42" s="685" t="s">
        <v>219</v>
      </c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5"/>
      <c r="AE42" s="685"/>
      <c r="AF42" s="685"/>
      <c r="AG42" s="685"/>
      <c r="AH42" s="685"/>
      <c r="AI42" s="685"/>
      <c r="AJ42" s="685"/>
      <c r="AK42" s="685"/>
      <c r="AL42" s="685"/>
      <c r="AM42" s="685"/>
      <c r="AN42" s="685"/>
      <c r="AO42" s="685"/>
      <c r="AP42" s="685"/>
      <c r="AQ42" s="685"/>
      <c r="AR42" s="685"/>
      <c r="AS42" s="685"/>
      <c r="AT42" s="685"/>
      <c r="AU42" s="479">
        <v>2200</v>
      </c>
      <c r="AV42" s="479"/>
      <c r="AW42" s="479"/>
      <c r="AX42" s="479"/>
      <c r="AY42" s="297"/>
      <c r="AZ42" s="572">
        <f>[1]Ф2Заполн!AY42</f>
        <v>0</v>
      </c>
      <c r="BA42" s="572"/>
      <c r="BB42" s="572"/>
      <c r="BC42" s="572"/>
      <c r="BD42" s="572"/>
      <c r="BE42" s="572"/>
      <c r="BF42" s="572"/>
      <c r="BG42" s="572"/>
      <c r="BH42" s="572"/>
      <c r="BI42" s="686">
        <f>[1]Ф2Заполн!BH42</f>
        <v>0</v>
      </c>
      <c r="BJ42" s="686"/>
      <c r="BK42" s="686"/>
      <c r="BL42" s="686"/>
      <c r="BM42" s="686"/>
      <c r="BN42" s="686"/>
      <c r="BO42" s="686"/>
      <c r="BP42" s="686"/>
      <c r="BQ42" s="686"/>
      <c r="BR42" s="686"/>
      <c r="BS42" s="686"/>
      <c r="CC42" s="180"/>
      <c r="CD42" s="180"/>
    </row>
    <row r="43" spans="3:82" ht="13.5" customHeight="1" thickBot="1" x14ac:dyDescent="0.25">
      <c r="C43" s="685" t="s">
        <v>220</v>
      </c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5"/>
      <c r="AE43" s="685"/>
      <c r="AF43" s="685"/>
      <c r="AG43" s="685"/>
      <c r="AH43" s="685"/>
      <c r="AI43" s="685"/>
      <c r="AJ43" s="685"/>
      <c r="AK43" s="685"/>
      <c r="AL43" s="685"/>
      <c r="AM43" s="685"/>
      <c r="AN43" s="685"/>
      <c r="AO43" s="685"/>
      <c r="AP43" s="685"/>
      <c r="AQ43" s="685"/>
      <c r="AR43" s="685"/>
      <c r="AS43" s="685"/>
      <c r="AT43" s="685"/>
      <c r="AU43" s="479">
        <v>2220</v>
      </c>
      <c r="AV43" s="479"/>
      <c r="AW43" s="479"/>
      <c r="AX43" s="479"/>
      <c r="AY43" s="297"/>
      <c r="AZ43" s="572">
        <f>[1]Ф2Заполн!AY43</f>
        <v>0</v>
      </c>
      <c r="BA43" s="572"/>
      <c r="BB43" s="572"/>
      <c r="BC43" s="572"/>
      <c r="BD43" s="572"/>
      <c r="BE43" s="572"/>
      <c r="BF43" s="572"/>
      <c r="BG43" s="572"/>
      <c r="BH43" s="572"/>
      <c r="BI43" s="686">
        <f>[1]Ф2Заполн!BH43</f>
        <v>0</v>
      </c>
      <c r="BJ43" s="686"/>
      <c r="BK43" s="686"/>
      <c r="BL43" s="686"/>
      <c r="BM43" s="686"/>
      <c r="BN43" s="686"/>
      <c r="BO43" s="686"/>
      <c r="BP43" s="686"/>
      <c r="BQ43" s="686"/>
      <c r="BR43" s="686"/>
      <c r="BS43" s="686"/>
      <c r="CC43" s="180"/>
      <c r="CD43" s="180"/>
    </row>
    <row r="44" spans="3:82" ht="13.5" customHeight="1" thickBot="1" x14ac:dyDescent="0.25">
      <c r="C44" s="685" t="s">
        <v>221</v>
      </c>
      <c r="D44" s="685"/>
      <c r="E44" s="685"/>
      <c r="F44" s="685"/>
      <c r="G44" s="685"/>
      <c r="H44" s="685"/>
      <c r="I44" s="685"/>
      <c r="J44" s="685"/>
      <c r="K44" s="685"/>
      <c r="L44" s="685"/>
      <c r="M44" s="685"/>
      <c r="N44" s="685"/>
      <c r="O44" s="685"/>
      <c r="P44" s="685"/>
      <c r="Q44" s="685"/>
      <c r="R44" s="685"/>
      <c r="S44" s="685"/>
      <c r="T44" s="685"/>
      <c r="U44" s="685"/>
      <c r="V44" s="685"/>
      <c r="W44" s="685"/>
      <c r="X44" s="685"/>
      <c r="Y44" s="685"/>
      <c r="Z44" s="685"/>
      <c r="AA44" s="685"/>
      <c r="AB44" s="685"/>
      <c r="AC44" s="685"/>
      <c r="AD44" s="685"/>
      <c r="AE44" s="685"/>
      <c r="AF44" s="685"/>
      <c r="AG44" s="685"/>
      <c r="AH44" s="685"/>
      <c r="AI44" s="685"/>
      <c r="AJ44" s="685"/>
      <c r="AK44" s="685"/>
      <c r="AL44" s="685"/>
      <c r="AM44" s="685"/>
      <c r="AN44" s="685"/>
      <c r="AO44" s="685"/>
      <c r="AP44" s="685"/>
      <c r="AQ44" s="685"/>
      <c r="AR44" s="685"/>
      <c r="AS44" s="685"/>
      <c r="AT44" s="685"/>
      <c r="AU44" s="479">
        <v>2240</v>
      </c>
      <c r="AV44" s="479"/>
      <c r="AW44" s="479"/>
      <c r="AX44" s="479"/>
      <c r="AY44" s="297"/>
      <c r="AZ44" s="572">
        <f>[1]Ф2Заполн!AY44</f>
        <v>0</v>
      </c>
      <c r="BA44" s="572"/>
      <c r="BB44" s="572"/>
      <c r="BC44" s="572"/>
      <c r="BD44" s="572"/>
      <c r="BE44" s="572"/>
      <c r="BF44" s="572"/>
      <c r="BG44" s="572"/>
      <c r="BH44" s="572"/>
      <c r="BI44" s="686">
        <f>[1]Ф2Заполн!BH44</f>
        <v>0</v>
      </c>
      <c r="BJ44" s="686"/>
      <c r="BK44" s="686"/>
      <c r="BL44" s="686"/>
      <c r="BM44" s="686"/>
      <c r="BN44" s="686"/>
      <c r="BO44" s="686"/>
      <c r="BP44" s="686"/>
      <c r="BQ44" s="686"/>
      <c r="BR44" s="686"/>
      <c r="BS44" s="686"/>
      <c r="CB44" s="155" t="s">
        <v>391</v>
      </c>
      <c r="CC44" s="196" t="str">
        <f>IF(AZ44&gt;=AZ45,"ОК","НЕТ")</f>
        <v>ОК</v>
      </c>
      <c r="CD44" s="196" t="str">
        <f>IF(BI44&gt;=BI45,"ОК","НЕТ")</f>
        <v>ОК</v>
      </c>
    </row>
    <row r="45" spans="3:82" ht="13.5" customHeight="1" x14ac:dyDescent="0.2">
      <c r="C45" s="670" t="s">
        <v>222</v>
      </c>
      <c r="D45" s="671"/>
      <c r="E45" s="671"/>
      <c r="F45" s="671"/>
      <c r="G45" s="671"/>
      <c r="H45" s="671"/>
      <c r="I45" s="671"/>
      <c r="J45" s="671"/>
      <c r="K45" s="671"/>
      <c r="L45" s="671"/>
      <c r="M45" s="671"/>
      <c r="N45" s="671"/>
      <c r="O45" s="671"/>
      <c r="P45" s="671"/>
      <c r="Q45" s="671"/>
      <c r="R45" s="671"/>
      <c r="S45" s="671"/>
      <c r="T45" s="671"/>
      <c r="U45" s="671"/>
      <c r="V45" s="671"/>
      <c r="W45" s="671"/>
      <c r="X45" s="671"/>
      <c r="Y45" s="671"/>
      <c r="Z45" s="671"/>
      <c r="AA45" s="671"/>
      <c r="AB45" s="671"/>
      <c r="AC45" s="671"/>
      <c r="AD45" s="671"/>
      <c r="AE45" s="671"/>
      <c r="AF45" s="671"/>
      <c r="AG45" s="671"/>
      <c r="AH45" s="671"/>
      <c r="AI45" s="671"/>
      <c r="AJ45" s="671"/>
      <c r="AK45" s="671"/>
      <c r="AL45" s="671"/>
      <c r="AM45" s="671"/>
      <c r="AN45" s="671"/>
      <c r="AO45" s="671"/>
      <c r="AP45" s="671"/>
      <c r="AQ45" s="671"/>
      <c r="AR45" s="671"/>
      <c r="AS45" s="671"/>
      <c r="AT45" s="672"/>
      <c r="AU45" s="673">
        <v>2241</v>
      </c>
      <c r="AV45" s="674"/>
      <c r="AW45" s="674"/>
      <c r="AX45" s="675"/>
      <c r="AY45" s="293"/>
      <c r="AZ45" s="576">
        <f>[1]Ф2Заполн!AY45</f>
        <v>0</v>
      </c>
      <c r="BA45" s="577"/>
      <c r="BB45" s="577"/>
      <c r="BC45" s="577"/>
      <c r="BD45" s="577"/>
      <c r="BE45" s="577"/>
      <c r="BF45" s="577"/>
      <c r="BG45" s="577"/>
      <c r="BH45" s="578"/>
      <c r="BI45" s="682">
        <f>[1]Ф2Заполн!BH45</f>
        <v>0</v>
      </c>
      <c r="BJ45" s="683"/>
      <c r="BK45" s="683"/>
      <c r="BL45" s="683"/>
      <c r="BM45" s="683"/>
      <c r="BN45" s="683"/>
      <c r="BO45" s="683"/>
      <c r="BP45" s="683"/>
      <c r="BQ45" s="683"/>
      <c r="BR45" s="683"/>
      <c r="BS45" s="684"/>
      <c r="CC45" s="180"/>
      <c r="CD45" s="180"/>
    </row>
    <row r="46" spans="3:82" ht="13.5" customHeight="1" x14ac:dyDescent="0.2">
      <c r="C46" s="685" t="s">
        <v>223</v>
      </c>
      <c r="D46" s="685"/>
      <c r="E46" s="685"/>
      <c r="F46" s="685"/>
      <c r="G46" s="685"/>
      <c r="H46" s="685"/>
      <c r="I46" s="685"/>
      <c r="J46" s="685"/>
      <c r="K46" s="685"/>
      <c r="L46" s="685"/>
      <c r="M46" s="685"/>
      <c r="N46" s="685"/>
      <c r="O46" s="685"/>
      <c r="P46" s="685"/>
      <c r="Q46" s="685"/>
      <c r="R46" s="685"/>
      <c r="S46" s="685"/>
      <c r="T46" s="685"/>
      <c r="U46" s="685"/>
      <c r="V46" s="685"/>
      <c r="W46" s="685"/>
      <c r="X46" s="685"/>
      <c r="Y46" s="685"/>
      <c r="Z46" s="685"/>
      <c r="AA46" s="685"/>
      <c r="AB46" s="685"/>
      <c r="AC46" s="685"/>
      <c r="AD46" s="685"/>
      <c r="AE46" s="685"/>
      <c r="AF46" s="685"/>
      <c r="AG46" s="685"/>
      <c r="AH46" s="685"/>
      <c r="AI46" s="685"/>
      <c r="AJ46" s="685"/>
      <c r="AK46" s="685"/>
      <c r="AL46" s="685"/>
      <c r="AM46" s="685"/>
      <c r="AN46" s="685"/>
      <c r="AO46" s="685"/>
      <c r="AP46" s="685"/>
      <c r="AQ46" s="685"/>
      <c r="AR46" s="685"/>
      <c r="AS46" s="685"/>
      <c r="AT46" s="685"/>
      <c r="AU46" s="479">
        <v>2250</v>
      </c>
      <c r="AV46" s="479"/>
      <c r="AW46" s="479"/>
      <c r="AX46" s="479"/>
      <c r="AY46" s="292">
        <v>19</v>
      </c>
      <c r="AZ46" s="399" t="str">
        <f>[1]Ф2Заполн!AY46</f>
        <v>(</v>
      </c>
      <c r="BA46" s="583">
        <f>[1]Ф2Заполн!AZ46</f>
        <v>119</v>
      </c>
      <c r="BB46" s="583"/>
      <c r="BC46" s="583"/>
      <c r="BD46" s="583"/>
      <c r="BE46" s="583"/>
      <c r="BF46" s="583"/>
      <c r="BG46" s="583"/>
      <c r="BH46" s="400" t="str">
        <f>[1]Ф2Заполн!BG46</f>
        <v>)</v>
      </c>
      <c r="BI46" s="397" t="str">
        <f>[1]Ф2Заполн!BH46</f>
        <v>(</v>
      </c>
      <c r="BJ46" s="517">
        <f>[1]Ф2Заполн!BI46</f>
        <v>0</v>
      </c>
      <c r="BK46" s="517"/>
      <c r="BL46" s="517"/>
      <c r="BM46" s="517"/>
      <c r="BN46" s="517"/>
      <c r="BO46" s="517"/>
      <c r="BP46" s="517"/>
      <c r="BQ46" s="517"/>
      <c r="BR46" s="517"/>
      <c r="BS46" s="398" t="str">
        <f>[1]Ф2Заполн!BR46</f>
        <v>)</v>
      </c>
      <c r="CC46" s="180"/>
      <c r="CD46" s="180"/>
    </row>
    <row r="47" spans="3:82" ht="13.5" customHeight="1" x14ac:dyDescent="0.2">
      <c r="C47" s="685" t="s">
        <v>224</v>
      </c>
      <c r="D47" s="685"/>
      <c r="E47" s="685"/>
      <c r="F47" s="685"/>
      <c r="G47" s="685"/>
      <c r="H47" s="685"/>
      <c r="I47" s="685"/>
      <c r="J47" s="685"/>
      <c r="K47" s="685"/>
      <c r="L47" s="685"/>
      <c r="M47" s="685"/>
      <c r="N47" s="685"/>
      <c r="O47" s="685"/>
      <c r="P47" s="685"/>
      <c r="Q47" s="685"/>
      <c r="R47" s="685"/>
      <c r="S47" s="685"/>
      <c r="T47" s="685"/>
      <c r="U47" s="685"/>
      <c r="V47" s="685"/>
      <c r="W47" s="685"/>
      <c r="X47" s="685"/>
      <c r="Y47" s="685"/>
      <c r="Z47" s="685"/>
      <c r="AA47" s="685"/>
      <c r="AB47" s="685"/>
      <c r="AC47" s="685"/>
      <c r="AD47" s="685"/>
      <c r="AE47" s="685"/>
      <c r="AF47" s="685"/>
      <c r="AG47" s="685"/>
      <c r="AH47" s="685"/>
      <c r="AI47" s="685"/>
      <c r="AJ47" s="685"/>
      <c r="AK47" s="685"/>
      <c r="AL47" s="685"/>
      <c r="AM47" s="685"/>
      <c r="AN47" s="685"/>
      <c r="AO47" s="685"/>
      <c r="AP47" s="685"/>
      <c r="AQ47" s="685"/>
      <c r="AR47" s="685"/>
      <c r="AS47" s="685"/>
      <c r="AT47" s="685"/>
      <c r="AU47" s="479">
        <v>2255</v>
      </c>
      <c r="AV47" s="479"/>
      <c r="AW47" s="479"/>
      <c r="AX47" s="479"/>
      <c r="AY47" s="292"/>
      <c r="AZ47" s="399" t="str">
        <f>[1]Ф2Заполн!AY47</f>
        <v>(</v>
      </c>
      <c r="BA47" s="583">
        <f>[1]Ф2Заполн!AZ47</f>
        <v>0</v>
      </c>
      <c r="BB47" s="583"/>
      <c r="BC47" s="583"/>
      <c r="BD47" s="583"/>
      <c r="BE47" s="583"/>
      <c r="BF47" s="583"/>
      <c r="BG47" s="583"/>
      <c r="BH47" s="400" t="str">
        <f>[1]Ф2Заполн!BG47</f>
        <v>)</v>
      </c>
      <c r="BI47" s="397" t="str">
        <f>[1]Ф2Заполн!BH47</f>
        <v>(</v>
      </c>
      <c r="BJ47" s="517">
        <f>[1]Ф2Заполн!BI47</f>
        <v>0</v>
      </c>
      <c r="BK47" s="517"/>
      <c r="BL47" s="517"/>
      <c r="BM47" s="517"/>
      <c r="BN47" s="517"/>
      <c r="BO47" s="517"/>
      <c r="BP47" s="517"/>
      <c r="BQ47" s="517"/>
      <c r="BR47" s="517"/>
      <c r="BS47" s="398" t="str">
        <f>[1]Ф2Заполн!BR47</f>
        <v>)</v>
      </c>
      <c r="CC47" s="180"/>
      <c r="CD47" s="180"/>
    </row>
    <row r="48" spans="3:82" ht="13.5" customHeight="1" x14ac:dyDescent="0.2">
      <c r="C48" s="687" t="s">
        <v>225</v>
      </c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  <c r="V48" s="687"/>
      <c r="W48" s="687"/>
      <c r="X48" s="687"/>
      <c r="Y48" s="687"/>
      <c r="Z48" s="687"/>
      <c r="AA48" s="687"/>
      <c r="AB48" s="687"/>
      <c r="AC48" s="687"/>
      <c r="AD48" s="687"/>
      <c r="AE48" s="687"/>
      <c r="AF48" s="687"/>
      <c r="AG48" s="687"/>
      <c r="AH48" s="687"/>
      <c r="AI48" s="687"/>
      <c r="AJ48" s="687"/>
      <c r="AK48" s="687"/>
      <c r="AL48" s="687"/>
      <c r="AM48" s="687"/>
      <c r="AN48" s="687"/>
      <c r="AO48" s="687"/>
      <c r="AP48" s="687"/>
      <c r="AQ48" s="687"/>
      <c r="AR48" s="687"/>
      <c r="AS48" s="687"/>
      <c r="AT48" s="687"/>
      <c r="AU48" s="479">
        <v>2270</v>
      </c>
      <c r="AV48" s="479"/>
      <c r="AW48" s="479"/>
      <c r="AX48" s="479"/>
      <c r="AY48" s="292"/>
      <c r="AZ48" s="399" t="str">
        <f>[1]Ф2Заполн!AY48</f>
        <v>(</v>
      </c>
      <c r="BA48" s="583">
        <f>[1]Ф2Заполн!AZ48</f>
        <v>0</v>
      </c>
      <c r="BB48" s="583"/>
      <c r="BC48" s="583"/>
      <c r="BD48" s="583"/>
      <c r="BE48" s="583"/>
      <c r="BF48" s="583"/>
      <c r="BG48" s="583"/>
      <c r="BH48" s="400" t="str">
        <f>[1]Ф2Заполн!BG48</f>
        <v>)</v>
      </c>
      <c r="BI48" s="397" t="str">
        <f>[1]Ф2Заполн!BH48</f>
        <v>(</v>
      </c>
      <c r="BJ48" s="517">
        <f>[1]Ф2Заполн!BI48</f>
        <v>0</v>
      </c>
      <c r="BK48" s="517"/>
      <c r="BL48" s="517"/>
      <c r="BM48" s="517"/>
      <c r="BN48" s="517"/>
      <c r="BO48" s="517"/>
      <c r="BP48" s="517"/>
      <c r="BQ48" s="517"/>
      <c r="BR48" s="517"/>
      <c r="BS48" s="398" t="str">
        <f>[1]Ф2Заполн!BR48</f>
        <v>)</v>
      </c>
      <c r="CC48" s="180"/>
      <c r="CD48" s="180"/>
    </row>
    <row r="49" spans="1:82" ht="13.5" customHeight="1" x14ac:dyDescent="0.2">
      <c r="A49" s="180"/>
      <c r="B49" s="180"/>
      <c r="C49" s="733" t="s">
        <v>226</v>
      </c>
      <c r="D49" s="734"/>
      <c r="E49" s="734"/>
      <c r="F49" s="734"/>
      <c r="G49" s="734"/>
      <c r="H49" s="734"/>
      <c r="I49" s="734"/>
      <c r="J49" s="734"/>
      <c r="K49" s="734"/>
      <c r="L49" s="734"/>
      <c r="M49" s="734"/>
      <c r="N49" s="734"/>
      <c r="O49" s="734"/>
      <c r="P49" s="734"/>
      <c r="Q49" s="734"/>
      <c r="R49" s="734"/>
      <c r="S49" s="734"/>
      <c r="T49" s="734"/>
      <c r="U49" s="734"/>
      <c r="V49" s="734"/>
      <c r="W49" s="734"/>
      <c r="X49" s="734"/>
      <c r="Y49" s="734"/>
      <c r="Z49" s="734"/>
      <c r="AA49" s="734"/>
      <c r="AB49" s="734"/>
      <c r="AC49" s="734"/>
      <c r="AD49" s="734"/>
      <c r="AE49" s="734"/>
      <c r="AF49" s="734"/>
      <c r="AG49" s="734"/>
      <c r="AH49" s="734"/>
      <c r="AI49" s="734"/>
      <c r="AJ49" s="734"/>
      <c r="AK49" s="734"/>
      <c r="AL49" s="734"/>
      <c r="AM49" s="734"/>
      <c r="AN49" s="734"/>
      <c r="AO49" s="734"/>
      <c r="AP49" s="734"/>
      <c r="AQ49" s="734"/>
      <c r="AR49" s="734"/>
      <c r="AS49" s="734"/>
      <c r="AT49" s="735"/>
      <c r="AU49" s="736">
        <v>2275</v>
      </c>
      <c r="AV49" s="737"/>
      <c r="AW49" s="737"/>
      <c r="AX49" s="738"/>
      <c r="AY49" s="285"/>
      <c r="AZ49" s="401">
        <f>[1]Ф2Заполн!AY49</f>
        <v>0</v>
      </c>
      <c r="BA49" s="532">
        <f>[1]Ф2Заполн!AZ49</f>
        <v>0</v>
      </c>
      <c r="BB49" s="532"/>
      <c r="BC49" s="532"/>
      <c r="BD49" s="532"/>
      <c r="BE49" s="532"/>
      <c r="BF49" s="532"/>
      <c r="BG49" s="532"/>
      <c r="BH49" s="402">
        <f>[1]Ф2Заполн!BG49</f>
        <v>0</v>
      </c>
      <c r="BI49" s="403">
        <f>[1]Ф2Заполн!BH49</f>
        <v>0</v>
      </c>
      <c r="BJ49" s="517">
        <f>[1]Ф2Заполн!BI49</f>
        <v>0</v>
      </c>
      <c r="BK49" s="517"/>
      <c r="BL49" s="517"/>
      <c r="BM49" s="517"/>
      <c r="BN49" s="517"/>
      <c r="BO49" s="517"/>
      <c r="BP49" s="517"/>
      <c r="BQ49" s="517"/>
      <c r="BR49" s="517"/>
      <c r="BS49" s="404">
        <f>[1]Ф2Заполн!BR49</f>
        <v>0</v>
      </c>
      <c r="BT49" s="180"/>
      <c r="CC49" s="180"/>
      <c r="CD49" s="180"/>
    </row>
    <row r="50" spans="1:82" ht="13.5" customHeight="1" x14ac:dyDescent="0.2">
      <c r="C50" s="688" t="s">
        <v>227</v>
      </c>
      <c r="D50" s="689"/>
      <c r="E50" s="689"/>
      <c r="F50" s="689"/>
      <c r="G50" s="689"/>
      <c r="H50" s="689"/>
      <c r="I50" s="689"/>
      <c r="J50" s="689"/>
      <c r="K50" s="689"/>
      <c r="L50" s="689"/>
      <c r="M50" s="689"/>
      <c r="N50" s="689"/>
      <c r="O50" s="689"/>
      <c r="P50" s="689"/>
      <c r="Q50" s="689"/>
      <c r="R50" s="689"/>
      <c r="S50" s="689"/>
      <c r="T50" s="689"/>
      <c r="U50" s="689"/>
      <c r="V50" s="689"/>
      <c r="W50" s="689"/>
      <c r="X50" s="689"/>
      <c r="Y50" s="689"/>
      <c r="Z50" s="689"/>
      <c r="AA50" s="689"/>
      <c r="AB50" s="689"/>
      <c r="AC50" s="689"/>
      <c r="AD50" s="689"/>
      <c r="AE50" s="689"/>
      <c r="AF50" s="689"/>
      <c r="AG50" s="689"/>
      <c r="AH50" s="689"/>
      <c r="AI50" s="689"/>
      <c r="AJ50" s="689"/>
      <c r="AK50" s="689"/>
      <c r="AL50" s="689"/>
      <c r="AM50" s="689"/>
      <c r="AN50" s="689"/>
      <c r="AO50" s="689"/>
      <c r="AP50" s="689"/>
      <c r="AQ50" s="689"/>
      <c r="AR50" s="689"/>
      <c r="AS50" s="689"/>
      <c r="AT50" s="716"/>
      <c r="AU50" s="717">
        <v>2290</v>
      </c>
      <c r="AV50" s="718"/>
      <c r="AW50" s="718"/>
      <c r="AX50" s="719"/>
      <c r="AY50" s="699"/>
      <c r="AZ50" s="739">
        <f>IF((AZ39-BA41+AZ42+AZ43+AZ44-BA46-BA47-BA48+BA49)&gt;0,AZ39-BA41+AZ42+AZ43+AZ44-BA46-BA47-BA48+BA49,0)</f>
        <v>260</v>
      </c>
      <c r="BA50" s="709"/>
      <c r="BB50" s="709"/>
      <c r="BC50" s="709"/>
      <c r="BD50" s="709"/>
      <c r="BE50" s="709"/>
      <c r="BF50" s="709"/>
      <c r="BG50" s="709"/>
      <c r="BH50" s="740"/>
      <c r="BI50" s="691">
        <f>IF((BI39-BJ41+BI42+BI43+BI44-BJ46-BJ47-BJ48+BJ49)&gt;0,BI39-BJ41+BI42+BI43+BI44-BJ46-BJ47-BJ48+BJ49,0)</f>
        <v>166</v>
      </c>
      <c r="BJ50" s="692"/>
      <c r="BK50" s="692"/>
      <c r="BL50" s="692"/>
      <c r="BM50" s="692"/>
      <c r="BN50" s="692"/>
      <c r="BO50" s="692"/>
      <c r="BP50" s="692"/>
      <c r="BQ50" s="692"/>
      <c r="BR50" s="692"/>
      <c r="BS50" s="693"/>
      <c r="CC50" s="180"/>
      <c r="CD50" s="180"/>
    </row>
    <row r="51" spans="1:82" ht="13.5" customHeight="1" x14ac:dyDescent="0.2">
      <c r="C51" s="697" t="s">
        <v>204</v>
      </c>
      <c r="D51" s="698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698"/>
      <c r="P51" s="698"/>
      <c r="Q51" s="698"/>
      <c r="R51" s="698"/>
      <c r="S51" s="698"/>
      <c r="T51" s="698"/>
      <c r="U51" s="698"/>
      <c r="V51" s="698"/>
      <c r="W51" s="698"/>
      <c r="X51" s="698"/>
      <c r="Y51" s="698"/>
      <c r="Z51" s="698"/>
      <c r="AA51" s="698"/>
      <c r="AB51" s="698"/>
      <c r="AC51" s="698"/>
      <c r="AD51" s="698"/>
      <c r="AE51" s="698"/>
      <c r="AF51" s="698"/>
      <c r="AG51" s="698"/>
      <c r="AH51" s="698"/>
      <c r="AI51" s="698"/>
      <c r="AJ51" s="698"/>
      <c r="AK51" s="698"/>
      <c r="AL51" s="698"/>
      <c r="AM51" s="698"/>
      <c r="AN51" s="698"/>
      <c r="AO51" s="698"/>
      <c r="AP51" s="698"/>
      <c r="AQ51" s="698"/>
      <c r="AR51" s="698"/>
      <c r="AS51" s="698"/>
      <c r="AT51" s="729"/>
      <c r="AU51" s="720"/>
      <c r="AV51" s="721"/>
      <c r="AW51" s="721"/>
      <c r="AX51" s="722"/>
      <c r="AY51" s="700"/>
      <c r="AZ51" s="741"/>
      <c r="BA51" s="742"/>
      <c r="BB51" s="742"/>
      <c r="BC51" s="742"/>
      <c r="BD51" s="742"/>
      <c r="BE51" s="742"/>
      <c r="BF51" s="742"/>
      <c r="BG51" s="742"/>
      <c r="BH51" s="743"/>
      <c r="BI51" s="694"/>
      <c r="BJ51" s="695"/>
      <c r="BK51" s="695"/>
      <c r="BL51" s="695"/>
      <c r="BM51" s="695"/>
      <c r="BN51" s="695"/>
      <c r="BO51" s="695"/>
      <c r="BP51" s="695"/>
      <c r="BQ51" s="695"/>
      <c r="BR51" s="695"/>
      <c r="BS51" s="696"/>
      <c r="CB51" s="155" t="s">
        <v>392</v>
      </c>
      <c r="CC51" s="180"/>
      <c r="CD51" s="180"/>
    </row>
    <row r="52" spans="1:82" ht="13.5" customHeight="1" x14ac:dyDescent="0.2">
      <c r="C52" s="707" t="s">
        <v>205</v>
      </c>
      <c r="D52" s="707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707"/>
      <c r="V52" s="707"/>
      <c r="W52" s="707"/>
      <c r="X52" s="707"/>
      <c r="Y52" s="707"/>
      <c r="Z52" s="707"/>
      <c r="AA52" s="707"/>
      <c r="AB52" s="707"/>
      <c r="AC52" s="707"/>
      <c r="AD52" s="707"/>
      <c r="AE52" s="707"/>
      <c r="AF52" s="707"/>
      <c r="AG52" s="707"/>
      <c r="AH52" s="707"/>
      <c r="AI52" s="707"/>
      <c r="AJ52" s="707"/>
      <c r="AK52" s="707"/>
      <c r="AL52" s="707"/>
      <c r="AM52" s="707"/>
      <c r="AN52" s="707"/>
      <c r="AO52" s="707"/>
      <c r="AP52" s="707"/>
      <c r="AQ52" s="707"/>
      <c r="AR52" s="707"/>
      <c r="AS52" s="707"/>
      <c r="AT52" s="707"/>
      <c r="AU52" s="732">
        <v>2295</v>
      </c>
      <c r="AV52" s="732"/>
      <c r="AW52" s="732"/>
      <c r="AX52" s="732"/>
      <c r="AY52" s="370"/>
      <c r="AZ52" s="181" t="s">
        <v>121</v>
      </c>
      <c r="BA52" s="709">
        <f>IF((AZ39-BA41+AZ42+AZ43+AZ44-BA46-BA47-BA48+BA49)&lt;0,-AZ39+BA41-AZ42-AZ43-AZ44+BA46+BA47+BA48-BA49,0)</f>
        <v>0</v>
      </c>
      <c r="BB52" s="709"/>
      <c r="BC52" s="709"/>
      <c r="BD52" s="709"/>
      <c r="BE52" s="709"/>
      <c r="BF52" s="709"/>
      <c r="BG52" s="709"/>
      <c r="BH52" s="182" t="s">
        <v>122</v>
      </c>
      <c r="BI52" s="187" t="s">
        <v>121</v>
      </c>
      <c r="BJ52" s="731">
        <f>IF((BI39-BJ41+BI42+BI43+BI44-BJ46-BJ47-BJ48+BJ49)&lt;0,-BI39+BJ41-BI42-BI43-BI44+BJ46+BJ47+BJ48-BJ49,0)</f>
        <v>0</v>
      </c>
      <c r="BK52" s="731"/>
      <c r="BL52" s="731"/>
      <c r="BM52" s="731"/>
      <c r="BN52" s="731"/>
      <c r="BO52" s="731"/>
      <c r="BP52" s="731"/>
      <c r="BQ52" s="731"/>
      <c r="BR52" s="731"/>
      <c r="BS52" s="188" t="s">
        <v>122</v>
      </c>
      <c r="CB52" s="155" t="s">
        <v>393</v>
      </c>
      <c r="CC52" s="180"/>
      <c r="CD52" s="180"/>
    </row>
    <row r="53" spans="1:82" ht="13.5" customHeight="1" x14ac:dyDescent="0.2">
      <c r="C53" s="685" t="s">
        <v>228</v>
      </c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85"/>
      <c r="P53" s="685"/>
      <c r="Q53" s="685"/>
      <c r="R53" s="685"/>
      <c r="S53" s="685"/>
      <c r="T53" s="685"/>
      <c r="U53" s="685"/>
      <c r="V53" s="685"/>
      <c r="W53" s="685"/>
      <c r="X53" s="685"/>
      <c r="Y53" s="685"/>
      <c r="Z53" s="685"/>
      <c r="AA53" s="685"/>
      <c r="AB53" s="685"/>
      <c r="AC53" s="685"/>
      <c r="AD53" s="685"/>
      <c r="AE53" s="685"/>
      <c r="AF53" s="685"/>
      <c r="AG53" s="685"/>
      <c r="AH53" s="685"/>
      <c r="AI53" s="685"/>
      <c r="AJ53" s="685"/>
      <c r="AK53" s="685"/>
      <c r="AL53" s="685"/>
      <c r="AM53" s="685"/>
      <c r="AN53" s="685"/>
      <c r="AO53" s="685"/>
      <c r="AP53" s="685"/>
      <c r="AQ53" s="685"/>
      <c r="AR53" s="685"/>
      <c r="AS53" s="685"/>
      <c r="AT53" s="685"/>
      <c r="AU53" s="479">
        <v>2300</v>
      </c>
      <c r="AV53" s="479"/>
      <c r="AW53" s="479"/>
      <c r="AX53" s="673"/>
      <c r="AY53" s="292">
        <v>20</v>
      </c>
      <c r="AZ53" s="412">
        <f>[1]Ф2Заполн!AY53</f>
        <v>0</v>
      </c>
      <c r="BA53" s="683">
        <f>[1]Ф2Заполн!AZ53</f>
        <v>-76</v>
      </c>
      <c r="BB53" s="683"/>
      <c r="BC53" s="683"/>
      <c r="BD53" s="683"/>
      <c r="BE53" s="683"/>
      <c r="BF53" s="683"/>
      <c r="BG53" s="683"/>
      <c r="BH53" s="413">
        <f>[1]Ф2Заполн!BG53</f>
        <v>0</v>
      </c>
      <c r="BI53" s="412">
        <f>[1]Ф2Заполн!BH53</f>
        <v>0</v>
      </c>
      <c r="BJ53" s="683">
        <f>[1]Ф2Заполн!BI53</f>
        <v>-30</v>
      </c>
      <c r="BK53" s="683"/>
      <c r="BL53" s="683"/>
      <c r="BM53" s="683"/>
      <c r="BN53" s="683"/>
      <c r="BO53" s="683"/>
      <c r="BP53" s="683"/>
      <c r="BQ53" s="683"/>
      <c r="BR53" s="683"/>
      <c r="BS53" s="414">
        <f>[1]Ф2Заполн!BR53</f>
        <v>0</v>
      </c>
      <c r="CC53" s="180"/>
      <c r="CD53" s="180"/>
    </row>
    <row r="54" spans="1:82" ht="13.5" customHeight="1" x14ac:dyDescent="0.2">
      <c r="C54" s="744" t="s">
        <v>229</v>
      </c>
      <c r="D54" s="744"/>
      <c r="E54" s="744"/>
      <c r="F54" s="744"/>
      <c r="G54" s="744"/>
      <c r="H54" s="744"/>
      <c r="I54" s="744"/>
      <c r="J54" s="744"/>
      <c r="K54" s="744"/>
      <c r="L54" s="744"/>
      <c r="M54" s="744"/>
      <c r="N54" s="744"/>
      <c r="O54" s="744"/>
      <c r="P54" s="744"/>
      <c r="Q54" s="744"/>
      <c r="R54" s="744"/>
      <c r="S54" s="744"/>
      <c r="T54" s="744"/>
      <c r="U54" s="744"/>
      <c r="V54" s="744"/>
      <c r="W54" s="744"/>
      <c r="X54" s="744"/>
      <c r="Y54" s="744"/>
      <c r="Z54" s="744"/>
      <c r="AA54" s="744"/>
      <c r="AB54" s="744"/>
      <c r="AC54" s="744"/>
      <c r="AD54" s="744"/>
      <c r="AE54" s="744"/>
      <c r="AF54" s="744"/>
      <c r="AG54" s="744"/>
      <c r="AH54" s="744"/>
      <c r="AI54" s="744"/>
      <c r="AJ54" s="744"/>
      <c r="AK54" s="744"/>
      <c r="AL54" s="744"/>
      <c r="AM54" s="744"/>
      <c r="AN54" s="744"/>
      <c r="AO54" s="744"/>
      <c r="AP54" s="744"/>
      <c r="AQ54" s="744"/>
      <c r="AR54" s="744"/>
      <c r="AS54" s="744"/>
      <c r="AT54" s="744"/>
      <c r="AU54" s="479">
        <v>2305</v>
      </c>
      <c r="AV54" s="479"/>
      <c r="AW54" s="479"/>
      <c r="AX54" s="479"/>
      <c r="AY54" s="386"/>
      <c r="AZ54" s="415">
        <f>[1]Ф2Заполн!AY54</f>
        <v>0</v>
      </c>
      <c r="BA54" s="683">
        <f>[1]Ф2Заполн!AZ54</f>
        <v>0</v>
      </c>
      <c r="BB54" s="683"/>
      <c r="BC54" s="683"/>
      <c r="BD54" s="683"/>
      <c r="BE54" s="683"/>
      <c r="BF54" s="683"/>
      <c r="BG54" s="683"/>
      <c r="BH54" s="415">
        <f>[1]Ф2Заполн!BG54</f>
        <v>0</v>
      </c>
      <c r="BI54" s="412">
        <f>[1]Ф2Заполн!BH54</f>
        <v>0</v>
      </c>
      <c r="BJ54" s="683">
        <f>[1]Ф2Заполн!BI54</f>
        <v>0</v>
      </c>
      <c r="BK54" s="683"/>
      <c r="BL54" s="683"/>
      <c r="BM54" s="683"/>
      <c r="BN54" s="683"/>
      <c r="BO54" s="683"/>
      <c r="BP54" s="683"/>
      <c r="BQ54" s="683"/>
      <c r="BR54" s="683"/>
      <c r="BS54" s="414">
        <f>[1]Ф2Заполн!BR54</f>
        <v>0</v>
      </c>
      <c r="CC54" s="180"/>
      <c r="CD54" s="180"/>
    </row>
    <row r="55" spans="1:82" ht="13.5" customHeight="1" x14ac:dyDescent="0.2">
      <c r="C55" s="688" t="s">
        <v>230</v>
      </c>
      <c r="D55" s="689"/>
      <c r="E55" s="689"/>
      <c r="F55" s="689"/>
      <c r="G55" s="689"/>
      <c r="H55" s="689"/>
      <c r="I55" s="689"/>
      <c r="J55" s="689"/>
      <c r="K55" s="689"/>
      <c r="L55" s="689"/>
      <c r="M55" s="689"/>
      <c r="N55" s="689"/>
      <c r="O55" s="689"/>
      <c r="P55" s="689"/>
      <c r="Q55" s="689"/>
      <c r="R55" s="689"/>
      <c r="S55" s="689"/>
      <c r="T55" s="689"/>
      <c r="U55" s="689"/>
      <c r="V55" s="689"/>
      <c r="W55" s="689"/>
      <c r="X55" s="689"/>
      <c r="Y55" s="689"/>
      <c r="Z55" s="689"/>
      <c r="AA55" s="689"/>
      <c r="AB55" s="689"/>
      <c r="AC55" s="689"/>
      <c r="AD55" s="689"/>
      <c r="AE55" s="689"/>
      <c r="AF55" s="689"/>
      <c r="AG55" s="689"/>
      <c r="AH55" s="689"/>
      <c r="AI55" s="689"/>
      <c r="AJ55" s="689"/>
      <c r="AK55" s="689"/>
      <c r="AL55" s="689"/>
      <c r="AM55" s="689"/>
      <c r="AN55" s="689"/>
      <c r="AO55" s="689"/>
      <c r="AP55" s="689"/>
      <c r="AQ55" s="689"/>
      <c r="AR55" s="689"/>
      <c r="AS55" s="689"/>
      <c r="AT55" s="716"/>
      <c r="AU55" s="745">
        <v>2350</v>
      </c>
      <c r="AV55" s="746"/>
      <c r="AW55" s="746"/>
      <c r="AX55" s="747"/>
      <c r="AY55" s="751"/>
      <c r="AZ55" s="723">
        <f>IF((AZ50-BA52+BA53+BA54)&gt;0, AZ50-BA52+BA53+BA54,0)</f>
        <v>184</v>
      </c>
      <c r="BA55" s="724"/>
      <c r="BB55" s="724"/>
      <c r="BC55" s="724"/>
      <c r="BD55" s="724"/>
      <c r="BE55" s="724"/>
      <c r="BF55" s="724"/>
      <c r="BG55" s="724"/>
      <c r="BH55" s="725"/>
      <c r="BI55" s="691">
        <f>IF((BI50-BJ52+BJ53+BJ54)&gt;0,BI50-BJ52+BJ53+BJ54,0)</f>
        <v>136</v>
      </c>
      <c r="BJ55" s="692"/>
      <c r="BK55" s="692"/>
      <c r="BL55" s="692"/>
      <c r="BM55" s="692"/>
      <c r="BN55" s="692"/>
      <c r="BO55" s="692"/>
      <c r="BP55" s="692"/>
      <c r="BQ55" s="692"/>
      <c r="BR55" s="692"/>
      <c r="BS55" s="693"/>
      <c r="CC55" s="180"/>
      <c r="CD55" s="180"/>
    </row>
    <row r="56" spans="1:82" ht="13.5" customHeight="1" x14ac:dyDescent="0.2">
      <c r="C56" s="697" t="s">
        <v>204</v>
      </c>
      <c r="D56" s="698"/>
      <c r="E56" s="698"/>
      <c r="F56" s="698"/>
      <c r="G56" s="698"/>
      <c r="H56" s="698"/>
      <c r="I56" s="698"/>
      <c r="J56" s="698"/>
      <c r="K56" s="698"/>
      <c r="L56" s="698"/>
      <c r="M56" s="698"/>
      <c r="N56" s="698"/>
      <c r="O56" s="698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8"/>
      <c r="AB56" s="698"/>
      <c r="AC56" s="698"/>
      <c r="AD56" s="698"/>
      <c r="AE56" s="698"/>
      <c r="AF56" s="698"/>
      <c r="AG56" s="698"/>
      <c r="AH56" s="698"/>
      <c r="AI56" s="698"/>
      <c r="AJ56" s="698"/>
      <c r="AK56" s="698"/>
      <c r="AL56" s="698"/>
      <c r="AM56" s="698"/>
      <c r="AN56" s="698"/>
      <c r="AO56" s="698"/>
      <c r="AP56" s="698"/>
      <c r="AQ56" s="698"/>
      <c r="AR56" s="698"/>
      <c r="AS56" s="698"/>
      <c r="AT56" s="729"/>
      <c r="AU56" s="748"/>
      <c r="AV56" s="749"/>
      <c r="AW56" s="749"/>
      <c r="AX56" s="750"/>
      <c r="AY56" s="752"/>
      <c r="AZ56" s="726"/>
      <c r="BA56" s="727"/>
      <c r="BB56" s="727"/>
      <c r="BC56" s="727"/>
      <c r="BD56" s="727"/>
      <c r="BE56" s="727"/>
      <c r="BF56" s="727"/>
      <c r="BG56" s="727"/>
      <c r="BH56" s="728"/>
      <c r="BI56" s="694"/>
      <c r="BJ56" s="695"/>
      <c r="BK56" s="695"/>
      <c r="BL56" s="695"/>
      <c r="BM56" s="695"/>
      <c r="BN56" s="695"/>
      <c r="BO56" s="695"/>
      <c r="BP56" s="695"/>
      <c r="BQ56" s="695"/>
      <c r="BR56" s="695"/>
      <c r="BS56" s="696"/>
      <c r="CB56" s="155" t="s">
        <v>394</v>
      </c>
      <c r="CC56" s="180"/>
      <c r="CD56" s="180"/>
    </row>
    <row r="57" spans="1:82" ht="13.5" customHeight="1" x14ac:dyDescent="0.2">
      <c r="C57" s="707" t="s">
        <v>205</v>
      </c>
      <c r="D57" s="707"/>
      <c r="E57" s="707"/>
      <c r="F57" s="707"/>
      <c r="G57" s="707"/>
      <c r="H57" s="707"/>
      <c r="I57" s="707"/>
      <c r="J57" s="707"/>
      <c r="K57" s="707"/>
      <c r="L57" s="707"/>
      <c r="M57" s="707"/>
      <c r="N57" s="707"/>
      <c r="O57" s="707"/>
      <c r="P57" s="707"/>
      <c r="Q57" s="707"/>
      <c r="R57" s="707"/>
      <c r="S57" s="707"/>
      <c r="T57" s="707"/>
      <c r="U57" s="707"/>
      <c r="V57" s="707"/>
      <c r="W57" s="707"/>
      <c r="X57" s="707"/>
      <c r="Y57" s="707"/>
      <c r="Z57" s="707"/>
      <c r="AA57" s="707"/>
      <c r="AB57" s="707"/>
      <c r="AC57" s="707"/>
      <c r="AD57" s="707"/>
      <c r="AE57" s="707"/>
      <c r="AF57" s="707"/>
      <c r="AG57" s="707"/>
      <c r="AH57" s="707"/>
      <c r="AI57" s="707"/>
      <c r="AJ57" s="707"/>
      <c r="AK57" s="707"/>
      <c r="AL57" s="707"/>
      <c r="AM57" s="707"/>
      <c r="AN57" s="707"/>
      <c r="AO57" s="707"/>
      <c r="AP57" s="707"/>
      <c r="AQ57" s="707"/>
      <c r="AR57" s="707"/>
      <c r="AS57" s="707"/>
      <c r="AT57" s="707"/>
      <c r="AU57" s="732">
        <v>2355</v>
      </c>
      <c r="AV57" s="732"/>
      <c r="AW57" s="732"/>
      <c r="AX57" s="732"/>
      <c r="AY57" s="296"/>
      <c r="AZ57" s="185" t="s">
        <v>121</v>
      </c>
      <c r="BA57" s="730">
        <f>IF((AZ50-BA52+BA53+BA54)&lt;0,ABS(AZ50-BA52+BA53+BA54),0)</f>
        <v>0</v>
      </c>
      <c r="BB57" s="730"/>
      <c r="BC57" s="730"/>
      <c r="BD57" s="730"/>
      <c r="BE57" s="730"/>
      <c r="BF57" s="730"/>
      <c r="BG57" s="730"/>
      <c r="BH57" s="186" t="s">
        <v>122</v>
      </c>
      <c r="BI57" s="187" t="s">
        <v>121</v>
      </c>
      <c r="BJ57" s="731">
        <f>IF((BI50-BJ52+BJ53+BJ54)&lt;0,ABS(BI50-BJ52+BJ53+BJ54),0)</f>
        <v>0</v>
      </c>
      <c r="BK57" s="731"/>
      <c r="BL57" s="731"/>
      <c r="BM57" s="731"/>
      <c r="BN57" s="731"/>
      <c r="BO57" s="731"/>
      <c r="BP57" s="731"/>
      <c r="BQ57" s="731"/>
      <c r="BR57" s="731"/>
      <c r="BS57" s="188" t="s">
        <v>122</v>
      </c>
      <c r="CB57" s="155" t="s">
        <v>395</v>
      </c>
      <c r="CC57" s="180"/>
      <c r="CD57" s="180"/>
    </row>
    <row r="58" spans="1:82" x14ac:dyDescent="0.2">
      <c r="CC58" s="180"/>
      <c r="CD58" s="180"/>
    </row>
    <row r="59" spans="1:82" x14ac:dyDescent="0.2">
      <c r="C59" s="665" t="s">
        <v>231</v>
      </c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65"/>
      <c r="AA59" s="665"/>
      <c r="AB59" s="665"/>
      <c r="AC59" s="665"/>
      <c r="AD59" s="665"/>
      <c r="AE59" s="665"/>
      <c r="AF59" s="665"/>
      <c r="AG59" s="665"/>
      <c r="AH59" s="665"/>
      <c r="AI59" s="665"/>
      <c r="AJ59" s="665"/>
      <c r="AK59" s="665"/>
      <c r="AL59" s="665"/>
      <c r="AM59" s="665"/>
      <c r="AN59" s="665"/>
      <c r="AO59" s="665"/>
      <c r="AP59" s="665"/>
      <c r="AQ59" s="665"/>
      <c r="AR59" s="665"/>
      <c r="AS59" s="665"/>
      <c r="AT59" s="665"/>
      <c r="AU59" s="665"/>
      <c r="AV59" s="665"/>
      <c r="AW59" s="665"/>
      <c r="AX59" s="665"/>
      <c r="AY59" s="665"/>
      <c r="AZ59" s="665"/>
      <c r="BA59" s="665"/>
      <c r="BB59" s="665"/>
      <c r="BC59" s="665"/>
      <c r="BD59" s="665"/>
      <c r="BE59" s="665"/>
      <c r="BF59" s="665"/>
      <c r="BG59" s="665"/>
      <c r="BH59" s="665"/>
      <c r="BI59" s="665"/>
      <c r="BJ59" s="665"/>
      <c r="BK59" s="665"/>
      <c r="BL59" s="665"/>
      <c r="BM59" s="665"/>
      <c r="BN59" s="665"/>
      <c r="BO59" s="665"/>
      <c r="BP59" s="665"/>
      <c r="BQ59" s="665"/>
      <c r="BR59" s="665"/>
      <c r="BS59" s="665"/>
      <c r="CC59" s="180"/>
      <c r="CD59" s="180"/>
    </row>
    <row r="60" spans="1:82" x14ac:dyDescent="0.2">
      <c r="CC60" s="180"/>
      <c r="CD60" s="180"/>
    </row>
    <row r="61" spans="1:82" ht="51" customHeight="1" x14ac:dyDescent="0.2">
      <c r="C61" s="492" t="s">
        <v>192</v>
      </c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  <c r="T61" s="492"/>
      <c r="U61" s="492"/>
      <c r="V61" s="492"/>
      <c r="W61" s="492"/>
      <c r="X61" s="492"/>
      <c r="Y61" s="492"/>
      <c r="Z61" s="492"/>
      <c r="AA61" s="492"/>
      <c r="AB61" s="492"/>
      <c r="AC61" s="492"/>
      <c r="AD61" s="492"/>
      <c r="AE61" s="492"/>
      <c r="AF61" s="492"/>
      <c r="AG61" s="492"/>
      <c r="AH61" s="492"/>
      <c r="AI61" s="492"/>
      <c r="AJ61" s="492"/>
      <c r="AK61" s="492"/>
      <c r="AL61" s="492"/>
      <c r="AM61" s="492"/>
      <c r="AN61" s="492"/>
      <c r="AO61" s="492"/>
      <c r="AP61" s="492"/>
      <c r="AQ61" s="492"/>
      <c r="AR61" s="492"/>
      <c r="AS61" s="492"/>
      <c r="AT61" s="492"/>
      <c r="AU61" s="492" t="s">
        <v>26</v>
      </c>
      <c r="AV61" s="492"/>
      <c r="AW61" s="492"/>
      <c r="AX61" s="492"/>
      <c r="AY61" s="302" t="s">
        <v>484</v>
      </c>
      <c r="AZ61" s="492" t="s">
        <v>193</v>
      </c>
      <c r="BA61" s="492"/>
      <c r="BB61" s="492"/>
      <c r="BC61" s="492"/>
      <c r="BD61" s="492"/>
      <c r="BE61" s="492"/>
      <c r="BF61" s="492"/>
      <c r="BG61" s="492"/>
      <c r="BH61" s="492"/>
      <c r="BI61" s="492" t="s">
        <v>194</v>
      </c>
      <c r="BJ61" s="492"/>
      <c r="BK61" s="492"/>
      <c r="BL61" s="492"/>
      <c r="BM61" s="492"/>
      <c r="BN61" s="492"/>
      <c r="BO61" s="492"/>
      <c r="BP61" s="492"/>
      <c r="BQ61" s="492"/>
      <c r="BR61" s="492"/>
      <c r="BS61" s="492"/>
      <c r="CC61" s="180"/>
      <c r="CD61" s="180"/>
    </row>
    <row r="62" spans="1:82" ht="13.5" customHeight="1" x14ac:dyDescent="0.2">
      <c r="C62" s="492">
        <v>1</v>
      </c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2"/>
      <c r="AD62" s="492"/>
      <c r="AE62" s="492"/>
      <c r="AF62" s="492"/>
      <c r="AG62" s="492"/>
      <c r="AH62" s="492"/>
      <c r="AI62" s="492"/>
      <c r="AJ62" s="492"/>
      <c r="AK62" s="492"/>
      <c r="AL62" s="492"/>
      <c r="AM62" s="492"/>
      <c r="AN62" s="492"/>
      <c r="AO62" s="492"/>
      <c r="AP62" s="492"/>
      <c r="AQ62" s="492"/>
      <c r="AR62" s="492"/>
      <c r="AS62" s="492"/>
      <c r="AT62" s="492"/>
      <c r="AU62" s="492">
        <v>2</v>
      </c>
      <c r="AV62" s="492"/>
      <c r="AW62" s="492"/>
      <c r="AX62" s="492"/>
      <c r="AY62" s="340" t="s">
        <v>485</v>
      </c>
      <c r="AZ62" s="492" t="s">
        <v>486</v>
      </c>
      <c r="BA62" s="492"/>
      <c r="BB62" s="492"/>
      <c r="BC62" s="492"/>
      <c r="BD62" s="492"/>
      <c r="BE62" s="492"/>
      <c r="BF62" s="492"/>
      <c r="BG62" s="492"/>
      <c r="BH62" s="492"/>
      <c r="BI62" s="492" t="s">
        <v>487</v>
      </c>
      <c r="BJ62" s="492"/>
      <c r="BK62" s="492"/>
      <c r="BL62" s="492"/>
      <c r="BM62" s="492"/>
      <c r="BN62" s="492"/>
      <c r="BO62" s="492"/>
      <c r="BP62" s="492"/>
      <c r="BQ62" s="492"/>
      <c r="BR62" s="492"/>
      <c r="BS62" s="492"/>
      <c r="CC62" s="180"/>
      <c r="CD62" s="180"/>
    </row>
    <row r="63" spans="1:82" ht="13.5" customHeight="1" x14ac:dyDescent="0.2">
      <c r="C63" s="753" t="s">
        <v>232</v>
      </c>
      <c r="D63" s="753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  <c r="W63" s="753"/>
      <c r="X63" s="753"/>
      <c r="Y63" s="753"/>
      <c r="Z63" s="753"/>
      <c r="AA63" s="753"/>
      <c r="AB63" s="753"/>
      <c r="AC63" s="753"/>
      <c r="AD63" s="753"/>
      <c r="AE63" s="753"/>
      <c r="AF63" s="753"/>
      <c r="AG63" s="753"/>
      <c r="AH63" s="753"/>
      <c r="AI63" s="753"/>
      <c r="AJ63" s="753"/>
      <c r="AK63" s="753"/>
      <c r="AL63" s="753"/>
      <c r="AM63" s="753"/>
      <c r="AN63" s="753"/>
      <c r="AO63" s="753"/>
      <c r="AP63" s="753"/>
      <c r="AQ63" s="753"/>
      <c r="AR63" s="753"/>
      <c r="AS63" s="753"/>
      <c r="AT63" s="753"/>
      <c r="AU63" s="732">
        <v>2400</v>
      </c>
      <c r="AV63" s="732"/>
      <c r="AW63" s="732"/>
      <c r="AX63" s="732"/>
      <c r="AY63" s="296"/>
      <c r="AZ63" s="416">
        <f>[1]Ф2Заполн!AY63</f>
        <v>0</v>
      </c>
      <c r="BA63" s="577">
        <f>[1]Ф2Заполн!AZ63</f>
        <v>0</v>
      </c>
      <c r="BB63" s="577"/>
      <c r="BC63" s="577"/>
      <c r="BD63" s="577"/>
      <c r="BE63" s="577"/>
      <c r="BF63" s="577"/>
      <c r="BG63" s="577"/>
      <c r="BH63" s="417">
        <f>[1]Ф2Заполн!BG63</f>
        <v>0</v>
      </c>
      <c r="BI63" s="418">
        <f>[1]Ф2Заполн!BH63</f>
        <v>0</v>
      </c>
      <c r="BJ63" s="577">
        <f>[1]Ф2Заполн!BI63</f>
        <v>0</v>
      </c>
      <c r="BK63" s="577"/>
      <c r="BL63" s="577"/>
      <c r="BM63" s="577"/>
      <c r="BN63" s="577"/>
      <c r="BO63" s="577"/>
      <c r="BP63" s="577"/>
      <c r="BQ63" s="577"/>
      <c r="BR63" s="577"/>
      <c r="BS63" s="419">
        <f>[1]Ф2Заполн!BR63</f>
        <v>0</v>
      </c>
      <c r="CC63" s="180"/>
      <c r="CD63" s="180"/>
    </row>
    <row r="64" spans="1:82" ht="13.5" customHeight="1" x14ac:dyDescent="0.2">
      <c r="C64" s="753" t="s">
        <v>233</v>
      </c>
      <c r="D64" s="753"/>
      <c r="E64" s="753"/>
      <c r="F64" s="753"/>
      <c r="G64" s="753"/>
      <c r="H64" s="753"/>
      <c r="I64" s="753"/>
      <c r="J64" s="753"/>
      <c r="K64" s="753"/>
      <c r="L64" s="753"/>
      <c r="M64" s="753"/>
      <c r="N64" s="753"/>
      <c r="O64" s="753"/>
      <c r="P64" s="753"/>
      <c r="Q64" s="753"/>
      <c r="R64" s="753"/>
      <c r="S64" s="753"/>
      <c r="T64" s="753"/>
      <c r="U64" s="753"/>
      <c r="V64" s="753"/>
      <c r="W64" s="753"/>
      <c r="X64" s="753"/>
      <c r="Y64" s="753"/>
      <c r="Z64" s="753"/>
      <c r="AA64" s="753"/>
      <c r="AB64" s="753"/>
      <c r="AC64" s="753"/>
      <c r="AD64" s="753"/>
      <c r="AE64" s="753"/>
      <c r="AF64" s="753"/>
      <c r="AG64" s="753"/>
      <c r="AH64" s="753"/>
      <c r="AI64" s="753"/>
      <c r="AJ64" s="753"/>
      <c r="AK64" s="753"/>
      <c r="AL64" s="753"/>
      <c r="AM64" s="753"/>
      <c r="AN64" s="753"/>
      <c r="AO64" s="753"/>
      <c r="AP64" s="753"/>
      <c r="AQ64" s="753"/>
      <c r="AR64" s="753"/>
      <c r="AS64" s="753"/>
      <c r="AT64" s="753"/>
      <c r="AU64" s="732">
        <v>2405</v>
      </c>
      <c r="AV64" s="732"/>
      <c r="AW64" s="732"/>
      <c r="AX64" s="732"/>
      <c r="AY64" s="296"/>
      <c r="AZ64" s="416">
        <f>[1]Ф2Заполн!AY64</f>
        <v>0</v>
      </c>
      <c r="BA64" s="577">
        <f>[1]Ф2Заполн!AZ64</f>
        <v>0</v>
      </c>
      <c r="BB64" s="577"/>
      <c r="BC64" s="577"/>
      <c r="BD64" s="577"/>
      <c r="BE64" s="577"/>
      <c r="BF64" s="577"/>
      <c r="BG64" s="577"/>
      <c r="BH64" s="417">
        <f>[1]Ф2Заполн!BG64</f>
        <v>0</v>
      </c>
      <c r="BI64" s="418">
        <f>[1]Ф2Заполн!BH64</f>
        <v>0</v>
      </c>
      <c r="BJ64" s="577">
        <f>[1]Ф2Заполн!BI64</f>
        <v>0</v>
      </c>
      <c r="BK64" s="577"/>
      <c r="BL64" s="577"/>
      <c r="BM64" s="577"/>
      <c r="BN64" s="577"/>
      <c r="BO64" s="577"/>
      <c r="BP64" s="577"/>
      <c r="BQ64" s="577"/>
      <c r="BR64" s="577"/>
      <c r="BS64" s="419">
        <f>[1]Ф2Заполн!BR64</f>
        <v>0</v>
      </c>
      <c r="CC64" s="180"/>
      <c r="CD64" s="180"/>
    </row>
    <row r="65" spans="3:82" ht="13.5" customHeight="1" x14ac:dyDescent="0.2">
      <c r="C65" s="753" t="s">
        <v>116</v>
      </c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753"/>
      <c r="P65" s="753"/>
      <c r="Q65" s="753"/>
      <c r="R65" s="753"/>
      <c r="S65" s="753"/>
      <c r="T65" s="753"/>
      <c r="U65" s="753"/>
      <c r="V65" s="753"/>
      <c r="W65" s="753"/>
      <c r="X65" s="753"/>
      <c r="Y65" s="753"/>
      <c r="Z65" s="753"/>
      <c r="AA65" s="753"/>
      <c r="AB65" s="753"/>
      <c r="AC65" s="753"/>
      <c r="AD65" s="753"/>
      <c r="AE65" s="753"/>
      <c r="AF65" s="753"/>
      <c r="AG65" s="753"/>
      <c r="AH65" s="753"/>
      <c r="AI65" s="753"/>
      <c r="AJ65" s="753"/>
      <c r="AK65" s="753"/>
      <c r="AL65" s="753"/>
      <c r="AM65" s="753"/>
      <c r="AN65" s="753"/>
      <c r="AO65" s="753"/>
      <c r="AP65" s="753"/>
      <c r="AQ65" s="753"/>
      <c r="AR65" s="753"/>
      <c r="AS65" s="753"/>
      <c r="AT65" s="753"/>
      <c r="AU65" s="479">
        <v>2410</v>
      </c>
      <c r="AV65" s="479"/>
      <c r="AW65" s="479"/>
      <c r="AX65" s="479"/>
      <c r="AY65" s="292"/>
      <c r="AZ65" s="416">
        <f>[1]Ф2Заполн!AY65</f>
        <v>0</v>
      </c>
      <c r="BA65" s="577">
        <f>[1]Ф2Заполн!AZ65</f>
        <v>0</v>
      </c>
      <c r="BB65" s="577"/>
      <c r="BC65" s="577"/>
      <c r="BD65" s="577"/>
      <c r="BE65" s="577"/>
      <c r="BF65" s="577"/>
      <c r="BG65" s="577"/>
      <c r="BH65" s="417">
        <f>[1]Ф2Заполн!BG65</f>
        <v>0</v>
      </c>
      <c r="BI65" s="418">
        <f>[1]Ф2Заполн!BH65</f>
        <v>0</v>
      </c>
      <c r="BJ65" s="577">
        <f>[1]Ф2Заполн!BI65</f>
        <v>0</v>
      </c>
      <c r="BK65" s="577"/>
      <c r="BL65" s="577"/>
      <c r="BM65" s="577"/>
      <c r="BN65" s="577"/>
      <c r="BO65" s="577"/>
      <c r="BP65" s="577"/>
      <c r="BQ65" s="577"/>
      <c r="BR65" s="577"/>
      <c r="BS65" s="419">
        <f>[1]Ф2Заполн!BR65</f>
        <v>0</v>
      </c>
      <c r="CC65" s="180"/>
      <c r="CD65" s="180"/>
    </row>
    <row r="66" spans="3:82" ht="13.5" customHeight="1" x14ac:dyDescent="0.2">
      <c r="C66" s="753" t="s">
        <v>234</v>
      </c>
      <c r="D66" s="753"/>
      <c r="E66" s="753"/>
      <c r="F66" s="753"/>
      <c r="G66" s="753"/>
      <c r="H66" s="753"/>
      <c r="I66" s="753"/>
      <c r="J66" s="753"/>
      <c r="K66" s="753"/>
      <c r="L66" s="753"/>
      <c r="M66" s="753"/>
      <c r="N66" s="753"/>
      <c r="O66" s="753"/>
      <c r="P66" s="753"/>
      <c r="Q66" s="753"/>
      <c r="R66" s="753"/>
      <c r="S66" s="753"/>
      <c r="T66" s="753"/>
      <c r="U66" s="753"/>
      <c r="V66" s="753"/>
      <c r="W66" s="753"/>
      <c r="X66" s="753"/>
      <c r="Y66" s="753"/>
      <c r="Z66" s="753"/>
      <c r="AA66" s="753"/>
      <c r="AB66" s="753"/>
      <c r="AC66" s="753"/>
      <c r="AD66" s="753"/>
      <c r="AE66" s="753"/>
      <c r="AF66" s="753"/>
      <c r="AG66" s="753"/>
      <c r="AH66" s="753"/>
      <c r="AI66" s="753"/>
      <c r="AJ66" s="753"/>
      <c r="AK66" s="753"/>
      <c r="AL66" s="753"/>
      <c r="AM66" s="753"/>
      <c r="AN66" s="753"/>
      <c r="AO66" s="753"/>
      <c r="AP66" s="753"/>
      <c r="AQ66" s="753"/>
      <c r="AR66" s="753"/>
      <c r="AS66" s="753"/>
      <c r="AT66" s="753"/>
      <c r="AU66" s="732">
        <v>2415</v>
      </c>
      <c r="AV66" s="732"/>
      <c r="AW66" s="732"/>
      <c r="AX66" s="732"/>
      <c r="AY66" s="296"/>
      <c r="AZ66" s="416">
        <f>[1]Ф2Заполн!AY66</f>
        <v>0</v>
      </c>
      <c r="BA66" s="577">
        <f>[1]Ф2Заполн!AZ66</f>
        <v>0</v>
      </c>
      <c r="BB66" s="577"/>
      <c r="BC66" s="577"/>
      <c r="BD66" s="577"/>
      <c r="BE66" s="577"/>
      <c r="BF66" s="577"/>
      <c r="BG66" s="577"/>
      <c r="BH66" s="417">
        <f>[1]Ф2Заполн!BG66</f>
        <v>0</v>
      </c>
      <c r="BI66" s="418">
        <f>[1]Ф2Заполн!BH66</f>
        <v>0</v>
      </c>
      <c r="BJ66" s="577">
        <f>[1]Ф2Заполн!BI66</f>
        <v>0</v>
      </c>
      <c r="BK66" s="577"/>
      <c r="BL66" s="577"/>
      <c r="BM66" s="577"/>
      <c r="BN66" s="577"/>
      <c r="BO66" s="577"/>
      <c r="BP66" s="577"/>
      <c r="BQ66" s="577"/>
      <c r="BR66" s="577"/>
      <c r="BS66" s="419">
        <f>[1]Ф2Заполн!BR66</f>
        <v>0</v>
      </c>
      <c r="CC66" s="180"/>
      <c r="CD66" s="180"/>
    </row>
    <row r="67" spans="3:82" ht="13.5" customHeight="1" x14ac:dyDescent="0.2">
      <c r="C67" s="753" t="s">
        <v>235</v>
      </c>
      <c r="D67" s="753"/>
      <c r="E67" s="753"/>
      <c r="F67" s="753"/>
      <c r="G67" s="753"/>
      <c r="H67" s="753"/>
      <c r="I67" s="753"/>
      <c r="J67" s="753"/>
      <c r="K67" s="753"/>
      <c r="L67" s="753"/>
      <c r="M67" s="753"/>
      <c r="N67" s="753"/>
      <c r="O67" s="753"/>
      <c r="P67" s="753"/>
      <c r="Q67" s="753"/>
      <c r="R67" s="753"/>
      <c r="S67" s="753"/>
      <c r="T67" s="753"/>
      <c r="U67" s="753"/>
      <c r="V67" s="753"/>
      <c r="W67" s="753"/>
      <c r="X67" s="753"/>
      <c r="Y67" s="753"/>
      <c r="Z67" s="753"/>
      <c r="AA67" s="753"/>
      <c r="AB67" s="753"/>
      <c r="AC67" s="753"/>
      <c r="AD67" s="753"/>
      <c r="AE67" s="753"/>
      <c r="AF67" s="753"/>
      <c r="AG67" s="753"/>
      <c r="AH67" s="753"/>
      <c r="AI67" s="753"/>
      <c r="AJ67" s="753"/>
      <c r="AK67" s="753"/>
      <c r="AL67" s="753"/>
      <c r="AM67" s="753"/>
      <c r="AN67" s="753"/>
      <c r="AO67" s="753"/>
      <c r="AP67" s="753"/>
      <c r="AQ67" s="753"/>
      <c r="AR67" s="753"/>
      <c r="AS67" s="753"/>
      <c r="AT67" s="753"/>
      <c r="AU67" s="732">
        <v>2445</v>
      </c>
      <c r="AV67" s="732"/>
      <c r="AW67" s="732"/>
      <c r="AX67" s="732"/>
      <c r="AY67" s="296"/>
      <c r="AZ67" s="416">
        <f>[1]Ф2Заполн!AY67</f>
        <v>0</v>
      </c>
      <c r="BA67" s="577">
        <f>[1]Ф2Заполн!AZ67</f>
        <v>0</v>
      </c>
      <c r="BB67" s="577"/>
      <c r="BC67" s="577"/>
      <c r="BD67" s="577"/>
      <c r="BE67" s="577"/>
      <c r="BF67" s="577"/>
      <c r="BG67" s="577"/>
      <c r="BH67" s="417">
        <f>[1]Ф2Заполн!BG67</f>
        <v>0</v>
      </c>
      <c r="BI67" s="418">
        <f>[1]Ф2Заполн!BH67</f>
        <v>0</v>
      </c>
      <c r="BJ67" s="577">
        <f>[1]Ф2Заполн!BI67</f>
        <v>0</v>
      </c>
      <c r="BK67" s="577"/>
      <c r="BL67" s="577"/>
      <c r="BM67" s="577"/>
      <c r="BN67" s="577"/>
      <c r="BO67" s="577"/>
      <c r="BP67" s="577"/>
      <c r="BQ67" s="577"/>
      <c r="BR67" s="577"/>
      <c r="BS67" s="419">
        <f>[1]Ф2Заполн!BR67</f>
        <v>0</v>
      </c>
      <c r="CC67" s="180"/>
      <c r="CD67" s="180"/>
    </row>
    <row r="68" spans="3:82" ht="13.5" customHeight="1" x14ac:dyDescent="0.2">
      <c r="C68" s="754" t="s">
        <v>236</v>
      </c>
      <c r="D68" s="754"/>
      <c r="E68" s="754"/>
      <c r="F68" s="754"/>
      <c r="G68" s="754"/>
      <c r="H68" s="754"/>
      <c r="I68" s="754"/>
      <c r="J68" s="754"/>
      <c r="K68" s="754"/>
      <c r="L68" s="754"/>
      <c r="M68" s="754"/>
      <c r="N68" s="754"/>
      <c r="O68" s="754"/>
      <c r="P68" s="754"/>
      <c r="Q68" s="754"/>
      <c r="R68" s="754"/>
      <c r="S68" s="754"/>
      <c r="T68" s="754"/>
      <c r="U68" s="754"/>
      <c r="V68" s="754"/>
      <c r="W68" s="754"/>
      <c r="X68" s="754"/>
      <c r="Y68" s="754"/>
      <c r="Z68" s="754"/>
      <c r="AA68" s="754"/>
      <c r="AB68" s="754"/>
      <c r="AC68" s="754"/>
      <c r="AD68" s="754"/>
      <c r="AE68" s="754"/>
      <c r="AF68" s="754"/>
      <c r="AG68" s="754"/>
      <c r="AH68" s="754"/>
      <c r="AI68" s="754"/>
      <c r="AJ68" s="754"/>
      <c r="AK68" s="754"/>
      <c r="AL68" s="754"/>
      <c r="AM68" s="754"/>
      <c r="AN68" s="754"/>
      <c r="AO68" s="754"/>
      <c r="AP68" s="754"/>
      <c r="AQ68" s="754"/>
      <c r="AR68" s="754"/>
      <c r="AS68" s="754"/>
      <c r="AT68" s="754"/>
      <c r="AU68" s="755">
        <v>2450</v>
      </c>
      <c r="AV68" s="755"/>
      <c r="AW68" s="755"/>
      <c r="AX68" s="755"/>
      <c r="AY68" s="371"/>
      <c r="AZ68" s="189"/>
      <c r="BA68" s="756">
        <f>SUM(BA63:BG67)</f>
        <v>0</v>
      </c>
      <c r="BB68" s="756"/>
      <c r="BC68" s="756"/>
      <c r="BD68" s="756"/>
      <c r="BE68" s="756"/>
      <c r="BF68" s="756"/>
      <c r="BG68" s="756"/>
      <c r="BH68" s="190"/>
      <c r="BI68" s="191"/>
      <c r="BJ68" s="756">
        <f>SUM(BI63:BS67)</f>
        <v>0</v>
      </c>
      <c r="BK68" s="756"/>
      <c r="BL68" s="756"/>
      <c r="BM68" s="756"/>
      <c r="BN68" s="756"/>
      <c r="BO68" s="756"/>
      <c r="BP68" s="756"/>
      <c r="BQ68" s="756"/>
      <c r="BR68" s="756"/>
      <c r="BS68" s="192"/>
      <c r="CB68" s="155" t="s">
        <v>396</v>
      </c>
      <c r="CC68" s="180"/>
      <c r="CD68" s="180"/>
    </row>
    <row r="69" spans="3:82" ht="13.5" customHeight="1" x14ac:dyDescent="0.2">
      <c r="C69" s="753" t="s">
        <v>237</v>
      </c>
      <c r="D69" s="753"/>
      <c r="E69" s="753"/>
      <c r="F69" s="753"/>
      <c r="G69" s="753"/>
      <c r="H69" s="753"/>
      <c r="I69" s="753"/>
      <c r="J69" s="753"/>
      <c r="K69" s="753"/>
      <c r="L69" s="753"/>
      <c r="M69" s="753"/>
      <c r="N69" s="753"/>
      <c r="O69" s="753"/>
      <c r="P69" s="753"/>
      <c r="Q69" s="753"/>
      <c r="R69" s="753"/>
      <c r="S69" s="753"/>
      <c r="T69" s="753"/>
      <c r="U69" s="753"/>
      <c r="V69" s="753"/>
      <c r="W69" s="753"/>
      <c r="X69" s="753"/>
      <c r="Y69" s="753"/>
      <c r="Z69" s="753"/>
      <c r="AA69" s="753"/>
      <c r="AB69" s="753"/>
      <c r="AC69" s="753"/>
      <c r="AD69" s="753"/>
      <c r="AE69" s="753"/>
      <c r="AF69" s="753"/>
      <c r="AG69" s="753"/>
      <c r="AH69" s="753"/>
      <c r="AI69" s="753"/>
      <c r="AJ69" s="753"/>
      <c r="AK69" s="753"/>
      <c r="AL69" s="753"/>
      <c r="AM69" s="753"/>
      <c r="AN69" s="753"/>
      <c r="AO69" s="753"/>
      <c r="AP69" s="753"/>
      <c r="AQ69" s="753"/>
      <c r="AR69" s="753"/>
      <c r="AS69" s="753"/>
      <c r="AT69" s="753"/>
      <c r="AU69" s="732">
        <v>2455</v>
      </c>
      <c r="AV69" s="732"/>
      <c r="AW69" s="732"/>
      <c r="AX69" s="732"/>
      <c r="AY69" s="296"/>
      <c r="AZ69" s="416">
        <f>[1]Ф2Заполн!AY69</f>
        <v>0</v>
      </c>
      <c r="BA69" s="577">
        <f>[1]Ф2Заполн!AZ69</f>
        <v>0</v>
      </c>
      <c r="BB69" s="577"/>
      <c r="BC69" s="577"/>
      <c r="BD69" s="577"/>
      <c r="BE69" s="577"/>
      <c r="BF69" s="577"/>
      <c r="BG69" s="577"/>
      <c r="BH69" s="417">
        <f>[1]Ф2Заполн!BG69</f>
        <v>0</v>
      </c>
      <c r="BI69" s="418">
        <f>[1]Ф2Заполн!BH69</f>
        <v>0</v>
      </c>
      <c r="BJ69" s="577">
        <f>[1]Ф2Заполн!BI69</f>
        <v>0</v>
      </c>
      <c r="BK69" s="577"/>
      <c r="BL69" s="577"/>
      <c r="BM69" s="577"/>
      <c r="BN69" s="577"/>
      <c r="BO69" s="577"/>
      <c r="BP69" s="577"/>
      <c r="BQ69" s="577"/>
      <c r="BR69" s="577"/>
      <c r="BS69" s="419">
        <f>[1]Ф2Заполн!BR69</f>
        <v>0</v>
      </c>
      <c r="CC69" s="180"/>
      <c r="CD69" s="180"/>
    </row>
    <row r="70" spans="3:82" ht="13.5" customHeight="1" x14ac:dyDescent="0.2">
      <c r="C70" s="754" t="s">
        <v>238</v>
      </c>
      <c r="D70" s="754"/>
      <c r="E70" s="754"/>
      <c r="F70" s="754"/>
      <c r="G70" s="754"/>
      <c r="H70" s="754"/>
      <c r="I70" s="754"/>
      <c r="J70" s="754"/>
      <c r="K70" s="754"/>
      <c r="L70" s="754"/>
      <c r="M70" s="754"/>
      <c r="N70" s="754"/>
      <c r="O70" s="754"/>
      <c r="P70" s="754"/>
      <c r="Q70" s="754"/>
      <c r="R70" s="754"/>
      <c r="S70" s="754"/>
      <c r="T70" s="754"/>
      <c r="U70" s="754"/>
      <c r="V70" s="754"/>
      <c r="W70" s="754"/>
      <c r="X70" s="754"/>
      <c r="Y70" s="754"/>
      <c r="Z70" s="754"/>
      <c r="AA70" s="754"/>
      <c r="AB70" s="754"/>
      <c r="AC70" s="754"/>
      <c r="AD70" s="754"/>
      <c r="AE70" s="754"/>
      <c r="AF70" s="754"/>
      <c r="AG70" s="754"/>
      <c r="AH70" s="754"/>
      <c r="AI70" s="754"/>
      <c r="AJ70" s="754"/>
      <c r="AK70" s="754"/>
      <c r="AL70" s="754"/>
      <c r="AM70" s="754"/>
      <c r="AN70" s="754"/>
      <c r="AO70" s="754"/>
      <c r="AP70" s="754"/>
      <c r="AQ70" s="754"/>
      <c r="AR70" s="754"/>
      <c r="AS70" s="754"/>
      <c r="AT70" s="754"/>
      <c r="AU70" s="755">
        <v>2460</v>
      </c>
      <c r="AV70" s="755"/>
      <c r="AW70" s="755"/>
      <c r="AX70" s="755"/>
      <c r="AY70" s="371"/>
      <c r="AZ70" s="189"/>
      <c r="BA70" s="756">
        <f>BA68+BA69</f>
        <v>0</v>
      </c>
      <c r="BB70" s="756"/>
      <c r="BC70" s="756"/>
      <c r="BD70" s="756"/>
      <c r="BE70" s="756"/>
      <c r="BF70" s="756"/>
      <c r="BG70" s="756"/>
      <c r="BH70" s="190"/>
      <c r="BI70" s="191"/>
      <c r="BJ70" s="756">
        <f>BJ68+BJ69</f>
        <v>0</v>
      </c>
      <c r="BK70" s="756"/>
      <c r="BL70" s="756"/>
      <c r="BM70" s="756"/>
      <c r="BN70" s="756"/>
      <c r="BO70" s="756"/>
      <c r="BP70" s="756"/>
      <c r="BQ70" s="756"/>
      <c r="BR70" s="756"/>
      <c r="BS70" s="192"/>
      <c r="CB70" s="155" t="s">
        <v>397</v>
      </c>
      <c r="CC70" s="180"/>
      <c r="CD70" s="180"/>
    </row>
    <row r="71" spans="3:82" ht="13.5" customHeight="1" x14ac:dyDescent="0.2">
      <c r="C71" s="754" t="s">
        <v>239</v>
      </c>
      <c r="D71" s="754"/>
      <c r="E71" s="754"/>
      <c r="F71" s="754"/>
      <c r="G71" s="754"/>
      <c r="H71" s="754"/>
      <c r="I71" s="754"/>
      <c r="J71" s="754"/>
      <c r="K71" s="754"/>
      <c r="L71" s="754"/>
      <c r="M71" s="754"/>
      <c r="N71" s="754"/>
      <c r="O71" s="754"/>
      <c r="P71" s="754"/>
      <c r="Q71" s="754"/>
      <c r="R71" s="754"/>
      <c r="S71" s="754"/>
      <c r="T71" s="754"/>
      <c r="U71" s="754"/>
      <c r="V71" s="754"/>
      <c r="W71" s="754"/>
      <c r="X71" s="754"/>
      <c r="Y71" s="754"/>
      <c r="Z71" s="754"/>
      <c r="AA71" s="754"/>
      <c r="AB71" s="754"/>
      <c r="AC71" s="754"/>
      <c r="AD71" s="754"/>
      <c r="AE71" s="754"/>
      <c r="AF71" s="754"/>
      <c r="AG71" s="754"/>
      <c r="AH71" s="754"/>
      <c r="AI71" s="754"/>
      <c r="AJ71" s="754"/>
      <c r="AK71" s="754"/>
      <c r="AL71" s="754"/>
      <c r="AM71" s="754"/>
      <c r="AN71" s="754"/>
      <c r="AO71" s="754"/>
      <c r="AP71" s="754"/>
      <c r="AQ71" s="754"/>
      <c r="AR71" s="754"/>
      <c r="AS71" s="754"/>
      <c r="AT71" s="754"/>
      <c r="AU71" s="755">
        <v>2465</v>
      </c>
      <c r="AV71" s="755"/>
      <c r="AW71" s="755"/>
      <c r="AX71" s="755"/>
      <c r="AY71" s="371"/>
      <c r="AZ71" s="189"/>
      <c r="BA71" s="756">
        <f>BA70+AZ55-BA57</f>
        <v>184</v>
      </c>
      <c r="BB71" s="756"/>
      <c r="BC71" s="756"/>
      <c r="BD71" s="756"/>
      <c r="BE71" s="756"/>
      <c r="BF71" s="756"/>
      <c r="BG71" s="756"/>
      <c r="BH71" s="190"/>
      <c r="BI71" s="191"/>
      <c r="BJ71" s="756">
        <f>BJ70+BI55-BJ57</f>
        <v>136</v>
      </c>
      <c r="BK71" s="756"/>
      <c r="BL71" s="756"/>
      <c r="BM71" s="756"/>
      <c r="BN71" s="756"/>
      <c r="BO71" s="756"/>
      <c r="BP71" s="756"/>
      <c r="BQ71" s="756"/>
      <c r="BR71" s="756"/>
      <c r="BS71" s="192"/>
      <c r="CB71" s="155" t="s">
        <v>398</v>
      </c>
      <c r="CC71" s="180"/>
      <c r="CD71" s="180"/>
    </row>
    <row r="72" spans="3:82" x14ac:dyDescent="0.2">
      <c r="CC72" s="180"/>
      <c r="CD72" s="180"/>
    </row>
    <row r="73" spans="3:82" x14ac:dyDescent="0.2">
      <c r="C73" s="665" t="s">
        <v>240</v>
      </c>
      <c r="D73" s="665"/>
      <c r="E73" s="665"/>
      <c r="F73" s="665"/>
      <c r="G73" s="665"/>
      <c r="H73" s="665"/>
      <c r="I73" s="665"/>
      <c r="J73" s="665"/>
      <c r="K73" s="665"/>
      <c r="L73" s="665"/>
      <c r="M73" s="665"/>
      <c r="N73" s="665"/>
      <c r="O73" s="665"/>
      <c r="P73" s="665"/>
      <c r="Q73" s="665"/>
      <c r="R73" s="665"/>
      <c r="S73" s="665"/>
      <c r="T73" s="665"/>
      <c r="U73" s="665"/>
      <c r="V73" s="665"/>
      <c r="W73" s="665"/>
      <c r="X73" s="665"/>
      <c r="Y73" s="665"/>
      <c r="Z73" s="665"/>
      <c r="AA73" s="665"/>
      <c r="AB73" s="665"/>
      <c r="AC73" s="665"/>
      <c r="AD73" s="665"/>
      <c r="AE73" s="665"/>
      <c r="AF73" s="665"/>
      <c r="AG73" s="665"/>
      <c r="AH73" s="665"/>
      <c r="AI73" s="665"/>
      <c r="AJ73" s="665"/>
      <c r="AK73" s="665"/>
      <c r="AL73" s="665"/>
      <c r="AM73" s="665"/>
      <c r="AN73" s="665"/>
      <c r="AO73" s="665"/>
      <c r="AP73" s="665"/>
      <c r="AQ73" s="665"/>
      <c r="AR73" s="665"/>
      <c r="AS73" s="665"/>
      <c r="AT73" s="665"/>
      <c r="AU73" s="665"/>
      <c r="AV73" s="665"/>
      <c r="AW73" s="665"/>
      <c r="AX73" s="665"/>
      <c r="AY73" s="665"/>
      <c r="AZ73" s="665"/>
      <c r="BA73" s="665"/>
      <c r="BB73" s="665"/>
      <c r="BC73" s="665"/>
      <c r="BD73" s="665"/>
      <c r="BE73" s="665"/>
      <c r="BF73" s="665"/>
      <c r="BG73" s="665"/>
      <c r="BH73" s="665"/>
      <c r="BI73" s="665"/>
      <c r="BJ73" s="665"/>
      <c r="BK73" s="665"/>
      <c r="BL73" s="665"/>
      <c r="BM73" s="665"/>
      <c r="BN73" s="665"/>
      <c r="BO73" s="665"/>
      <c r="BP73" s="665"/>
      <c r="BQ73" s="665"/>
      <c r="BR73" s="665"/>
      <c r="BS73" s="665"/>
      <c r="CC73" s="180"/>
      <c r="CD73" s="180"/>
    </row>
    <row r="74" spans="3:82" x14ac:dyDescent="0.2">
      <c r="CC74" s="180"/>
      <c r="CD74" s="180"/>
    </row>
    <row r="75" spans="3:82" ht="51.75" customHeight="1" x14ac:dyDescent="0.2">
      <c r="C75" s="492" t="s">
        <v>241</v>
      </c>
      <c r="D75" s="492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2"/>
      <c r="AL75" s="492"/>
      <c r="AM75" s="492"/>
      <c r="AN75" s="492"/>
      <c r="AO75" s="492"/>
      <c r="AP75" s="492"/>
      <c r="AQ75" s="492"/>
      <c r="AR75" s="492"/>
      <c r="AS75" s="492"/>
      <c r="AT75" s="492"/>
      <c r="AU75" s="492" t="s">
        <v>26</v>
      </c>
      <c r="AV75" s="492"/>
      <c r="AW75" s="492"/>
      <c r="AX75" s="492"/>
      <c r="AY75" s="302" t="s">
        <v>484</v>
      </c>
      <c r="AZ75" s="479" t="s">
        <v>193</v>
      </c>
      <c r="BA75" s="479"/>
      <c r="BB75" s="479"/>
      <c r="BC75" s="479"/>
      <c r="BD75" s="479"/>
      <c r="BE75" s="479"/>
      <c r="BF75" s="479"/>
      <c r="BG75" s="479"/>
      <c r="BH75" s="479"/>
      <c r="BI75" s="479" t="s">
        <v>194</v>
      </c>
      <c r="BJ75" s="479"/>
      <c r="BK75" s="479"/>
      <c r="BL75" s="479"/>
      <c r="BM75" s="479"/>
      <c r="BN75" s="479"/>
      <c r="BO75" s="479"/>
      <c r="BP75" s="479"/>
      <c r="BQ75" s="479"/>
      <c r="BR75" s="479"/>
      <c r="BS75" s="479"/>
      <c r="CC75" s="180"/>
      <c r="CD75" s="180"/>
    </row>
    <row r="76" spans="3:82" ht="13.5" customHeight="1" x14ac:dyDescent="0.2">
      <c r="C76" s="492">
        <v>1</v>
      </c>
      <c r="D76" s="492"/>
      <c r="E76" s="492"/>
      <c r="F76" s="492"/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2"/>
      <c r="AH76" s="492"/>
      <c r="AI76" s="492"/>
      <c r="AJ76" s="492"/>
      <c r="AK76" s="492"/>
      <c r="AL76" s="492"/>
      <c r="AM76" s="492"/>
      <c r="AN76" s="492"/>
      <c r="AO76" s="492"/>
      <c r="AP76" s="492"/>
      <c r="AQ76" s="492"/>
      <c r="AR76" s="492"/>
      <c r="AS76" s="492"/>
      <c r="AT76" s="492"/>
      <c r="AU76" s="492">
        <v>2</v>
      </c>
      <c r="AV76" s="492"/>
      <c r="AW76" s="492"/>
      <c r="AX76" s="492"/>
      <c r="AY76" s="340" t="s">
        <v>485</v>
      </c>
      <c r="AZ76" s="479">
        <v>4</v>
      </c>
      <c r="BA76" s="479"/>
      <c r="BB76" s="479"/>
      <c r="BC76" s="479"/>
      <c r="BD76" s="479"/>
      <c r="BE76" s="479"/>
      <c r="BF76" s="479"/>
      <c r="BG76" s="479"/>
      <c r="BH76" s="479"/>
      <c r="BI76" s="479">
        <v>5</v>
      </c>
      <c r="BJ76" s="479"/>
      <c r="BK76" s="479"/>
      <c r="BL76" s="479"/>
      <c r="BM76" s="479"/>
      <c r="BN76" s="479"/>
      <c r="BO76" s="479"/>
      <c r="BP76" s="479"/>
      <c r="BQ76" s="479"/>
      <c r="BR76" s="479"/>
      <c r="BS76" s="479"/>
      <c r="CC76" s="180"/>
      <c r="CD76" s="180"/>
    </row>
    <row r="77" spans="3:82" ht="13.5" customHeight="1" x14ac:dyDescent="0.2">
      <c r="C77" s="753" t="s">
        <v>242</v>
      </c>
      <c r="D77" s="753"/>
      <c r="E77" s="753"/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53"/>
      <c r="Q77" s="753"/>
      <c r="R77" s="753"/>
      <c r="S77" s="753"/>
      <c r="T77" s="753"/>
      <c r="U77" s="753"/>
      <c r="V77" s="753"/>
      <c r="W77" s="753"/>
      <c r="X77" s="753"/>
      <c r="Y77" s="753"/>
      <c r="Z77" s="753"/>
      <c r="AA77" s="753"/>
      <c r="AB77" s="753"/>
      <c r="AC77" s="753"/>
      <c r="AD77" s="753"/>
      <c r="AE77" s="753"/>
      <c r="AF77" s="753"/>
      <c r="AG77" s="753"/>
      <c r="AH77" s="753"/>
      <c r="AI77" s="753"/>
      <c r="AJ77" s="753"/>
      <c r="AK77" s="753"/>
      <c r="AL77" s="753"/>
      <c r="AM77" s="753"/>
      <c r="AN77" s="753"/>
      <c r="AO77" s="753"/>
      <c r="AP77" s="753"/>
      <c r="AQ77" s="753"/>
      <c r="AR77" s="753"/>
      <c r="AS77" s="753"/>
      <c r="AT77" s="753"/>
      <c r="AU77" s="492">
        <v>2500</v>
      </c>
      <c r="AV77" s="492"/>
      <c r="AW77" s="492"/>
      <c r="AX77" s="492"/>
      <c r="AY77" s="340"/>
      <c r="AZ77" s="686">
        <f>[1]Ф2Заполн!AY77</f>
        <v>0</v>
      </c>
      <c r="BA77" s="686"/>
      <c r="BB77" s="686"/>
      <c r="BC77" s="686"/>
      <c r="BD77" s="686"/>
      <c r="BE77" s="686"/>
      <c r="BF77" s="686"/>
      <c r="BG77" s="686"/>
      <c r="BH77" s="686"/>
      <c r="BI77" s="493">
        <f>[1]Ф2Заполн!BH77</f>
        <v>0</v>
      </c>
      <c r="BJ77" s="493"/>
      <c r="BK77" s="493"/>
      <c r="BL77" s="493"/>
      <c r="BM77" s="493"/>
      <c r="BN77" s="493"/>
      <c r="BO77" s="493"/>
      <c r="BP77" s="493"/>
      <c r="BQ77" s="493"/>
      <c r="BR77" s="493"/>
      <c r="BS77" s="493"/>
      <c r="CC77" s="180"/>
      <c r="CD77" s="180"/>
    </row>
    <row r="78" spans="3:82" ht="13.5" customHeight="1" x14ac:dyDescent="0.2">
      <c r="C78" s="753" t="s">
        <v>243</v>
      </c>
      <c r="D78" s="753"/>
      <c r="E78" s="753"/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53"/>
      <c r="Q78" s="753"/>
      <c r="R78" s="753"/>
      <c r="S78" s="753"/>
      <c r="T78" s="753"/>
      <c r="U78" s="753"/>
      <c r="V78" s="753"/>
      <c r="W78" s="753"/>
      <c r="X78" s="753"/>
      <c r="Y78" s="753"/>
      <c r="Z78" s="753"/>
      <c r="AA78" s="753"/>
      <c r="AB78" s="753"/>
      <c r="AC78" s="753"/>
      <c r="AD78" s="753"/>
      <c r="AE78" s="753"/>
      <c r="AF78" s="753"/>
      <c r="AG78" s="753"/>
      <c r="AH78" s="753"/>
      <c r="AI78" s="753"/>
      <c r="AJ78" s="753"/>
      <c r="AK78" s="753"/>
      <c r="AL78" s="753"/>
      <c r="AM78" s="753"/>
      <c r="AN78" s="753"/>
      <c r="AO78" s="753"/>
      <c r="AP78" s="753"/>
      <c r="AQ78" s="753"/>
      <c r="AR78" s="753"/>
      <c r="AS78" s="753"/>
      <c r="AT78" s="753"/>
      <c r="AU78" s="492">
        <v>2505</v>
      </c>
      <c r="AV78" s="492"/>
      <c r="AW78" s="492"/>
      <c r="AX78" s="492"/>
      <c r="AY78" s="340"/>
      <c r="AZ78" s="686">
        <f>[1]Ф2Заполн!AY78</f>
        <v>164</v>
      </c>
      <c r="BA78" s="686"/>
      <c r="BB78" s="686"/>
      <c r="BC78" s="686"/>
      <c r="BD78" s="686"/>
      <c r="BE78" s="686"/>
      <c r="BF78" s="686"/>
      <c r="BG78" s="686"/>
      <c r="BH78" s="686"/>
      <c r="BI78" s="493">
        <f>[1]Ф2Заполн!BH78</f>
        <v>50</v>
      </c>
      <c r="BJ78" s="493"/>
      <c r="BK78" s="493"/>
      <c r="BL78" s="493"/>
      <c r="BM78" s="493"/>
      <c r="BN78" s="493"/>
      <c r="BO78" s="493"/>
      <c r="BP78" s="493"/>
      <c r="BQ78" s="493"/>
      <c r="BR78" s="493"/>
      <c r="BS78" s="493"/>
      <c r="CC78" s="180"/>
      <c r="CD78" s="180"/>
    </row>
    <row r="79" spans="3:82" ht="13.5" customHeight="1" x14ac:dyDescent="0.2">
      <c r="C79" s="753" t="s">
        <v>244</v>
      </c>
      <c r="D79" s="753"/>
      <c r="E79" s="753"/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53"/>
      <c r="Q79" s="753"/>
      <c r="R79" s="753"/>
      <c r="S79" s="753"/>
      <c r="T79" s="753"/>
      <c r="U79" s="753"/>
      <c r="V79" s="753"/>
      <c r="W79" s="753"/>
      <c r="X79" s="753"/>
      <c r="Y79" s="753"/>
      <c r="Z79" s="753"/>
      <c r="AA79" s="753"/>
      <c r="AB79" s="753"/>
      <c r="AC79" s="753"/>
      <c r="AD79" s="753"/>
      <c r="AE79" s="753"/>
      <c r="AF79" s="753"/>
      <c r="AG79" s="753"/>
      <c r="AH79" s="753"/>
      <c r="AI79" s="753"/>
      <c r="AJ79" s="753"/>
      <c r="AK79" s="753"/>
      <c r="AL79" s="753"/>
      <c r="AM79" s="753"/>
      <c r="AN79" s="753"/>
      <c r="AO79" s="753"/>
      <c r="AP79" s="753"/>
      <c r="AQ79" s="753"/>
      <c r="AR79" s="753"/>
      <c r="AS79" s="753"/>
      <c r="AT79" s="753"/>
      <c r="AU79" s="492">
        <v>2510</v>
      </c>
      <c r="AV79" s="492"/>
      <c r="AW79" s="492"/>
      <c r="AX79" s="492"/>
      <c r="AY79" s="340"/>
      <c r="AZ79" s="686">
        <f>[1]Ф2Заполн!AY79</f>
        <v>36</v>
      </c>
      <c r="BA79" s="686"/>
      <c r="BB79" s="686"/>
      <c r="BC79" s="686"/>
      <c r="BD79" s="686"/>
      <c r="BE79" s="686"/>
      <c r="BF79" s="686"/>
      <c r="BG79" s="686"/>
      <c r="BH79" s="686"/>
      <c r="BI79" s="493">
        <f>[1]Ф2Заполн!BH79</f>
        <v>11</v>
      </c>
      <c r="BJ79" s="493"/>
      <c r="BK79" s="493"/>
      <c r="BL79" s="493"/>
      <c r="BM79" s="493"/>
      <c r="BN79" s="493"/>
      <c r="BO79" s="493"/>
      <c r="BP79" s="493"/>
      <c r="BQ79" s="493"/>
      <c r="BR79" s="493"/>
      <c r="BS79" s="493"/>
      <c r="CC79" s="180"/>
      <c r="CD79" s="180"/>
    </row>
    <row r="80" spans="3:82" ht="13.5" customHeight="1" x14ac:dyDescent="0.2">
      <c r="C80" s="753" t="s">
        <v>245</v>
      </c>
      <c r="D80" s="753"/>
      <c r="E80" s="753"/>
      <c r="F80" s="753"/>
      <c r="G80" s="753"/>
      <c r="H80" s="753"/>
      <c r="I80" s="753"/>
      <c r="J80" s="753"/>
      <c r="K80" s="753"/>
      <c r="L80" s="753"/>
      <c r="M80" s="753"/>
      <c r="N80" s="753"/>
      <c r="O80" s="753"/>
      <c r="P80" s="753"/>
      <c r="Q80" s="753"/>
      <c r="R80" s="753"/>
      <c r="S80" s="753"/>
      <c r="T80" s="753"/>
      <c r="U80" s="753"/>
      <c r="V80" s="753"/>
      <c r="W80" s="753"/>
      <c r="X80" s="753"/>
      <c r="Y80" s="753"/>
      <c r="Z80" s="753"/>
      <c r="AA80" s="753"/>
      <c r="AB80" s="753"/>
      <c r="AC80" s="753"/>
      <c r="AD80" s="753"/>
      <c r="AE80" s="753"/>
      <c r="AF80" s="753"/>
      <c r="AG80" s="753"/>
      <c r="AH80" s="753"/>
      <c r="AI80" s="753"/>
      <c r="AJ80" s="753"/>
      <c r="AK80" s="753"/>
      <c r="AL80" s="753"/>
      <c r="AM80" s="753"/>
      <c r="AN80" s="753"/>
      <c r="AO80" s="753"/>
      <c r="AP80" s="753"/>
      <c r="AQ80" s="753"/>
      <c r="AR80" s="753"/>
      <c r="AS80" s="753"/>
      <c r="AT80" s="753"/>
      <c r="AU80" s="492">
        <v>2515</v>
      </c>
      <c r="AV80" s="492"/>
      <c r="AW80" s="492"/>
      <c r="AX80" s="492"/>
      <c r="AY80" s="340"/>
      <c r="AZ80" s="686">
        <f>[1]Ф2Заполн!AY80</f>
        <v>0</v>
      </c>
      <c r="BA80" s="686"/>
      <c r="BB80" s="686"/>
      <c r="BC80" s="686"/>
      <c r="BD80" s="686"/>
      <c r="BE80" s="686"/>
      <c r="BF80" s="686"/>
      <c r="BG80" s="686"/>
      <c r="BH80" s="686"/>
      <c r="BI80" s="493">
        <f>[1]Ф2Заполн!BH80</f>
        <v>0</v>
      </c>
      <c r="BJ80" s="493"/>
      <c r="BK80" s="493"/>
      <c r="BL80" s="493"/>
      <c r="BM80" s="493"/>
      <c r="BN80" s="493"/>
      <c r="BO80" s="493"/>
      <c r="BP80" s="493"/>
      <c r="BQ80" s="493"/>
      <c r="BR80" s="493"/>
      <c r="BS80" s="493"/>
      <c r="CC80" s="180"/>
      <c r="CD80" s="180"/>
    </row>
    <row r="81" spans="3:85" ht="13.5" customHeight="1" x14ac:dyDescent="0.2">
      <c r="C81" s="753" t="s">
        <v>215</v>
      </c>
      <c r="D81" s="753"/>
      <c r="E81" s="753"/>
      <c r="F81" s="753"/>
      <c r="G81" s="753"/>
      <c r="H81" s="753"/>
      <c r="I81" s="753"/>
      <c r="J81" s="753"/>
      <c r="K81" s="753"/>
      <c r="L81" s="753"/>
      <c r="M81" s="753"/>
      <c r="N81" s="753"/>
      <c r="O81" s="753"/>
      <c r="P81" s="753"/>
      <c r="Q81" s="753"/>
      <c r="R81" s="753"/>
      <c r="S81" s="753"/>
      <c r="T81" s="753"/>
      <c r="U81" s="753"/>
      <c r="V81" s="753"/>
      <c r="W81" s="753"/>
      <c r="X81" s="753"/>
      <c r="Y81" s="753"/>
      <c r="Z81" s="753"/>
      <c r="AA81" s="753"/>
      <c r="AB81" s="753"/>
      <c r="AC81" s="753"/>
      <c r="AD81" s="753"/>
      <c r="AE81" s="753"/>
      <c r="AF81" s="753"/>
      <c r="AG81" s="753"/>
      <c r="AH81" s="753"/>
      <c r="AI81" s="753"/>
      <c r="AJ81" s="753"/>
      <c r="AK81" s="753"/>
      <c r="AL81" s="753"/>
      <c r="AM81" s="753"/>
      <c r="AN81" s="753"/>
      <c r="AO81" s="753"/>
      <c r="AP81" s="753"/>
      <c r="AQ81" s="753"/>
      <c r="AR81" s="753"/>
      <c r="AS81" s="753"/>
      <c r="AT81" s="753"/>
      <c r="AU81" s="492">
        <v>2520</v>
      </c>
      <c r="AV81" s="492"/>
      <c r="AW81" s="492"/>
      <c r="AX81" s="492"/>
      <c r="AY81" s="340"/>
      <c r="AZ81" s="686">
        <f>[1]Ф2Заполн!AY81</f>
        <v>843</v>
      </c>
      <c r="BA81" s="686"/>
      <c r="BB81" s="686"/>
      <c r="BC81" s="686"/>
      <c r="BD81" s="686"/>
      <c r="BE81" s="686"/>
      <c r="BF81" s="686"/>
      <c r="BG81" s="686"/>
      <c r="BH81" s="686"/>
      <c r="BI81" s="493">
        <f>[1]Ф2Заполн!BH81</f>
        <v>414</v>
      </c>
      <c r="BJ81" s="493"/>
      <c r="BK81" s="493"/>
      <c r="BL81" s="493"/>
      <c r="BM81" s="493"/>
      <c r="BN81" s="493"/>
      <c r="BO81" s="493"/>
      <c r="BP81" s="493"/>
      <c r="BQ81" s="493"/>
      <c r="BR81" s="493"/>
      <c r="BS81" s="493"/>
      <c r="CC81" s="180"/>
      <c r="CD81" s="180"/>
    </row>
    <row r="82" spans="3:85" ht="13.5" customHeight="1" x14ac:dyDescent="0.2">
      <c r="C82" s="754" t="s">
        <v>246</v>
      </c>
      <c r="D82" s="754"/>
      <c r="E82" s="754"/>
      <c r="F82" s="754"/>
      <c r="G82" s="754"/>
      <c r="H82" s="754"/>
      <c r="I82" s="754"/>
      <c r="J82" s="754"/>
      <c r="K82" s="754"/>
      <c r="L82" s="754"/>
      <c r="M82" s="754"/>
      <c r="N82" s="754"/>
      <c r="O82" s="754"/>
      <c r="P82" s="754"/>
      <c r="Q82" s="754"/>
      <c r="R82" s="754"/>
      <c r="S82" s="754"/>
      <c r="T82" s="754"/>
      <c r="U82" s="754"/>
      <c r="V82" s="754"/>
      <c r="W82" s="754"/>
      <c r="X82" s="754"/>
      <c r="Y82" s="754"/>
      <c r="Z82" s="754"/>
      <c r="AA82" s="754"/>
      <c r="AB82" s="754"/>
      <c r="AC82" s="754"/>
      <c r="AD82" s="754"/>
      <c r="AE82" s="754"/>
      <c r="AF82" s="754"/>
      <c r="AG82" s="754"/>
      <c r="AH82" s="754"/>
      <c r="AI82" s="754"/>
      <c r="AJ82" s="754"/>
      <c r="AK82" s="754"/>
      <c r="AL82" s="754"/>
      <c r="AM82" s="754"/>
      <c r="AN82" s="754"/>
      <c r="AO82" s="754"/>
      <c r="AP82" s="754"/>
      <c r="AQ82" s="754"/>
      <c r="AR82" s="754"/>
      <c r="AS82" s="754"/>
      <c r="AT82" s="754"/>
      <c r="AU82" s="535">
        <v>2550</v>
      </c>
      <c r="AV82" s="535"/>
      <c r="AW82" s="535"/>
      <c r="AX82" s="535"/>
      <c r="AY82" s="372"/>
      <c r="AZ82" s="679">
        <f>SUM(AZ77:BH81)</f>
        <v>1043</v>
      </c>
      <c r="BA82" s="680"/>
      <c r="BB82" s="680"/>
      <c r="BC82" s="680"/>
      <c r="BD82" s="680"/>
      <c r="BE82" s="680"/>
      <c r="BF82" s="680"/>
      <c r="BG82" s="680"/>
      <c r="BH82" s="681"/>
      <c r="BI82" s="508">
        <f>SUM(BI77:BS81)</f>
        <v>475</v>
      </c>
      <c r="BJ82" s="508"/>
      <c r="BK82" s="508"/>
      <c r="BL82" s="508"/>
      <c r="BM82" s="508"/>
      <c r="BN82" s="508"/>
      <c r="BO82" s="508"/>
      <c r="BP82" s="508"/>
      <c r="BQ82" s="508"/>
      <c r="BR82" s="508"/>
      <c r="BS82" s="508"/>
      <c r="CB82" s="155" t="s">
        <v>399</v>
      </c>
      <c r="CC82" s="180"/>
      <c r="CD82" s="180"/>
    </row>
    <row r="83" spans="3:85" x14ac:dyDescent="0.2">
      <c r="CC83" s="180"/>
      <c r="CD83" s="180"/>
    </row>
    <row r="84" spans="3:85" x14ac:dyDescent="0.2">
      <c r="C84" s="665" t="s">
        <v>247</v>
      </c>
      <c r="D84" s="665"/>
      <c r="E84" s="665"/>
      <c r="F84" s="665"/>
      <c r="G84" s="665"/>
      <c r="H84" s="665"/>
      <c r="I84" s="665"/>
      <c r="J84" s="665"/>
      <c r="K84" s="665"/>
      <c r="L84" s="665"/>
      <c r="M84" s="665"/>
      <c r="N84" s="665"/>
      <c r="O84" s="665"/>
      <c r="P84" s="665"/>
      <c r="Q84" s="665"/>
      <c r="R84" s="665"/>
      <c r="S84" s="665"/>
      <c r="T84" s="665"/>
      <c r="U84" s="665"/>
      <c r="V84" s="665"/>
      <c r="W84" s="665"/>
      <c r="X84" s="665"/>
      <c r="Y84" s="665"/>
      <c r="Z84" s="665"/>
      <c r="AA84" s="665"/>
      <c r="AB84" s="665"/>
      <c r="AC84" s="665"/>
      <c r="AD84" s="665"/>
      <c r="AE84" s="665"/>
      <c r="AF84" s="665"/>
      <c r="AG84" s="665"/>
      <c r="AH84" s="665"/>
      <c r="AI84" s="665"/>
      <c r="AJ84" s="665"/>
      <c r="AK84" s="665"/>
      <c r="AL84" s="665"/>
      <c r="AM84" s="665"/>
      <c r="AN84" s="665"/>
      <c r="AO84" s="665"/>
      <c r="AP84" s="665"/>
      <c r="AQ84" s="665"/>
      <c r="AR84" s="665"/>
      <c r="AS84" s="665"/>
      <c r="AT84" s="665"/>
      <c r="AU84" s="665"/>
      <c r="AV84" s="665"/>
      <c r="AW84" s="665"/>
      <c r="AX84" s="665"/>
      <c r="AY84" s="665"/>
      <c r="AZ84" s="665"/>
      <c r="BA84" s="665"/>
      <c r="BB84" s="665"/>
      <c r="BC84" s="665"/>
      <c r="BD84" s="665"/>
      <c r="BE84" s="665"/>
      <c r="BF84" s="665"/>
      <c r="BG84" s="665"/>
      <c r="BH84" s="665"/>
      <c r="BI84" s="665"/>
      <c r="BJ84" s="665"/>
      <c r="BK84" s="665"/>
      <c r="BL84" s="665"/>
      <c r="BM84" s="665"/>
      <c r="BN84" s="665"/>
      <c r="BO84" s="665"/>
      <c r="BP84" s="665"/>
      <c r="BQ84" s="665"/>
      <c r="BR84" s="665"/>
      <c r="BS84" s="665"/>
      <c r="CC84" s="180"/>
      <c r="CD84" s="180"/>
    </row>
    <row r="85" spans="3:85" x14ac:dyDescent="0.2">
      <c r="CC85" s="180"/>
      <c r="CD85" s="180"/>
    </row>
    <row r="86" spans="3:85" ht="53.25" customHeight="1" x14ac:dyDescent="0.2">
      <c r="C86" s="479" t="s">
        <v>241</v>
      </c>
      <c r="D86" s="479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 t="s">
        <v>26</v>
      </c>
      <c r="AV86" s="479"/>
      <c r="AW86" s="479"/>
      <c r="AX86" s="479"/>
      <c r="AY86" s="297" t="s">
        <v>484</v>
      </c>
      <c r="AZ86" s="479" t="s">
        <v>193</v>
      </c>
      <c r="BA86" s="479"/>
      <c r="BB86" s="479"/>
      <c r="BC86" s="479"/>
      <c r="BD86" s="479"/>
      <c r="BE86" s="479"/>
      <c r="BF86" s="479"/>
      <c r="BG86" s="479"/>
      <c r="BH86" s="479"/>
      <c r="BI86" s="479" t="s">
        <v>194</v>
      </c>
      <c r="BJ86" s="479"/>
      <c r="BK86" s="479"/>
      <c r="BL86" s="479"/>
      <c r="BM86" s="479"/>
      <c r="BN86" s="479"/>
      <c r="BO86" s="479"/>
      <c r="BP86" s="479"/>
      <c r="BQ86" s="479"/>
      <c r="BR86" s="479"/>
      <c r="BS86" s="479"/>
      <c r="CC86" s="180"/>
      <c r="CD86" s="180"/>
    </row>
    <row r="87" spans="3:85" ht="13.5" customHeight="1" x14ac:dyDescent="0.2">
      <c r="C87" s="479">
        <v>1</v>
      </c>
      <c r="D87" s="479"/>
      <c r="E87" s="479"/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479"/>
      <c r="AE87" s="479"/>
      <c r="AF87" s="479"/>
      <c r="AG87" s="479"/>
      <c r="AH87" s="479"/>
      <c r="AI87" s="479"/>
      <c r="AJ87" s="479"/>
      <c r="AK87" s="479"/>
      <c r="AL87" s="479"/>
      <c r="AM87" s="479"/>
      <c r="AN87" s="479"/>
      <c r="AO87" s="479"/>
      <c r="AP87" s="479"/>
      <c r="AQ87" s="479"/>
      <c r="AR87" s="479"/>
      <c r="AS87" s="479"/>
      <c r="AT87" s="479"/>
      <c r="AU87" s="479">
        <v>2</v>
      </c>
      <c r="AV87" s="479"/>
      <c r="AW87" s="479"/>
      <c r="AX87" s="479"/>
      <c r="AY87" s="297">
        <v>3</v>
      </c>
      <c r="AZ87" s="479">
        <v>4</v>
      </c>
      <c r="BA87" s="479"/>
      <c r="BB87" s="479"/>
      <c r="BC87" s="479"/>
      <c r="BD87" s="479"/>
      <c r="BE87" s="479"/>
      <c r="BF87" s="479"/>
      <c r="BG87" s="479"/>
      <c r="BH87" s="479"/>
      <c r="BI87" s="479">
        <v>5</v>
      </c>
      <c r="BJ87" s="479"/>
      <c r="BK87" s="479"/>
      <c r="BL87" s="479"/>
      <c r="BM87" s="479"/>
      <c r="BN87" s="479"/>
      <c r="BO87" s="479"/>
      <c r="BP87" s="479"/>
      <c r="BQ87" s="479"/>
      <c r="BR87" s="479"/>
      <c r="BS87" s="479"/>
      <c r="CC87" s="180"/>
      <c r="CD87" s="180"/>
    </row>
    <row r="88" spans="3:85" ht="13.5" customHeight="1" x14ac:dyDescent="0.2">
      <c r="C88" s="757" t="s">
        <v>248</v>
      </c>
      <c r="D88" s="757"/>
      <c r="E88" s="757"/>
      <c r="F88" s="757"/>
      <c r="G88" s="757"/>
      <c r="H88" s="757"/>
      <c r="I88" s="757"/>
      <c r="J88" s="757"/>
      <c r="K88" s="757"/>
      <c r="L88" s="757"/>
      <c r="M88" s="757"/>
      <c r="N88" s="757"/>
      <c r="O88" s="757"/>
      <c r="P88" s="757"/>
      <c r="Q88" s="757"/>
      <c r="R88" s="757"/>
      <c r="S88" s="757"/>
      <c r="T88" s="757"/>
      <c r="U88" s="757"/>
      <c r="V88" s="757"/>
      <c r="W88" s="757"/>
      <c r="X88" s="757"/>
      <c r="Y88" s="757"/>
      <c r="Z88" s="757"/>
      <c r="AA88" s="757"/>
      <c r="AB88" s="757"/>
      <c r="AC88" s="757"/>
      <c r="AD88" s="757"/>
      <c r="AE88" s="757"/>
      <c r="AF88" s="757"/>
      <c r="AG88" s="757"/>
      <c r="AH88" s="757"/>
      <c r="AI88" s="757"/>
      <c r="AJ88" s="757"/>
      <c r="AK88" s="757"/>
      <c r="AL88" s="757"/>
      <c r="AM88" s="757"/>
      <c r="AN88" s="757"/>
      <c r="AO88" s="757"/>
      <c r="AP88" s="757"/>
      <c r="AQ88" s="757"/>
      <c r="AR88" s="757"/>
      <c r="AS88" s="757"/>
      <c r="AT88" s="757"/>
      <c r="AU88" s="479">
        <v>2600</v>
      </c>
      <c r="AV88" s="479"/>
      <c r="AW88" s="479"/>
      <c r="AX88" s="479"/>
      <c r="AY88" s="297"/>
      <c r="AZ88" s="572">
        <f>[1]Ф2Заполн!AY88</f>
        <v>0</v>
      </c>
      <c r="BA88" s="572"/>
      <c r="BB88" s="572"/>
      <c r="BC88" s="572"/>
      <c r="BD88" s="572"/>
      <c r="BE88" s="572"/>
      <c r="BF88" s="572"/>
      <c r="BG88" s="572"/>
      <c r="BH88" s="572"/>
      <c r="BI88" s="572">
        <f>[1]Ф2Заполн!BH88</f>
        <v>0</v>
      </c>
      <c r="BJ88" s="572"/>
      <c r="BK88" s="572"/>
      <c r="BL88" s="572"/>
      <c r="BM88" s="572"/>
      <c r="BN88" s="572"/>
      <c r="BO88" s="572"/>
      <c r="BP88" s="572"/>
      <c r="BQ88" s="572"/>
      <c r="BR88" s="572"/>
      <c r="BS88" s="572"/>
      <c r="CC88" s="180"/>
      <c r="CD88" s="180"/>
    </row>
    <row r="89" spans="3:85" ht="13.5" customHeight="1" x14ac:dyDescent="0.2">
      <c r="C89" s="757" t="s">
        <v>249</v>
      </c>
      <c r="D89" s="757"/>
      <c r="E89" s="757"/>
      <c r="F89" s="757"/>
      <c r="G89" s="757"/>
      <c r="H89" s="757"/>
      <c r="I89" s="757"/>
      <c r="J89" s="757"/>
      <c r="K89" s="757"/>
      <c r="L89" s="757"/>
      <c r="M89" s="757"/>
      <c r="N89" s="757"/>
      <c r="O89" s="757"/>
      <c r="P89" s="757"/>
      <c r="Q89" s="757"/>
      <c r="R89" s="757"/>
      <c r="S89" s="757"/>
      <c r="T89" s="757"/>
      <c r="U89" s="757"/>
      <c r="V89" s="757"/>
      <c r="W89" s="757"/>
      <c r="X89" s="757"/>
      <c r="Y89" s="757"/>
      <c r="Z89" s="757"/>
      <c r="AA89" s="757"/>
      <c r="AB89" s="757"/>
      <c r="AC89" s="757"/>
      <c r="AD89" s="757"/>
      <c r="AE89" s="757"/>
      <c r="AF89" s="757"/>
      <c r="AG89" s="757"/>
      <c r="AH89" s="757"/>
      <c r="AI89" s="757"/>
      <c r="AJ89" s="757"/>
      <c r="AK89" s="757"/>
      <c r="AL89" s="757"/>
      <c r="AM89" s="757"/>
      <c r="AN89" s="757"/>
      <c r="AO89" s="757"/>
      <c r="AP89" s="757"/>
      <c r="AQ89" s="757"/>
      <c r="AR89" s="757"/>
      <c r="AS89" s="757"/>
      <c r="AT89" s="757"/>
      <c r="AU89" s="479">
        <v>2605</v>
      </c>
      <c r="AV89" s="479"/>
      <c r="AW89" s="479"/>
      <c r="AX89" s="479"/>
      <c r="AY89" s="297"/>
      <c r="AZ89" s="572">
        <f>[1]Ф2Заполн!AY89</f>
        <v>0</v>
      </c>
      <c r="BA89" s="572"/>
      <c r="BB89" s="572"/>
      <c r="BC89" s="572"/>
      <c r="BD89" s="572"/>
      <c r="BE89" s="572"/>
      <c r="BF89" s="572"/>
      <c r="BG89" s="572"/>
      <c r="BH89" s="572"/>
      <c r="BI89" s="572">
        <f>[1]Ф2Заполн!BH89</f>
        <v>0</v>
      </c>
      <c r="BJ89" s="572"/>
      <c r="BK89" s="572"/>
      <c r="BL89" s="572"/>
      <c r="BM89" s="572"/>
      <c r="BN89" s="572"/>
      <c r="BO89" s="572"/>
      <c r="BP89" s="572"/>
      <c r="BQ89" s="572"/>
      <c r="BR89" s="572"/>
      <c r="BS89" s="572"/>
      <c r="CC89" s="180"/>
      <c r="CD89" s="180"/>
    </row>
    <row r="90" spans="3:85" ht="13.5" customHeight="1" x14ac:dyDescent="0.2">
      <c r="C90" s="757" t="s">
        <v>250</v>
      </c>
      <c r="D90" s="757"/>
      <c r="E90" s="757"/>
      <c r="F90" s="757"/>
      <c r="G90" s="757"/>
      <c r="H90" s="757"/>
      <c r="I90" s="757"/>
      <c r="J90" s="757"/>
      <c r="K90" s="757"/>
      <c r="L90" s="757"/>
      <c r="M90" s="757"/>
      <c r="N90" s="757"/>
      <c r="O90" s="757"/>
      <c r="P90" s="757"/>
      <c r="Q90" s="757"/>
      <c r="R90" s="757"/>
      <c r="S90" s="757"/>
      <c r="T90" s="757"/>
      <c r="U90" s="757"/>
      <c r="V90" s="757"/>
      <c r="W90" s="757"/>
      <c r="X90" s="757"/>
      <c r="Y90" s="757"/>
      <c r="Z90" s="757"/>
      <c r="AA90" s="757"/>
      <c r="AB90" s="757"/>
      <c r="AC90" s="757"/>
      <c r="AD90" s="757"/>
      <c r="AE90" s="757"/>
      <c r="AF90" s="757"/>
      <c r="AG90" s="757"/>
      <c r="AH90" s="757"/>
      <c r="AI90" s="757"/>
      <c r="AJ90" s="757"/>
      <c r="AK90" s="757"/>
      <c r="AL90" s="757"/>
      <c r="AM90" s="757"/>
      <c r="AN90" s="757"/>
      <c r="AO90" s="757"/>
      <c r="AP90" s="757"/>
      <c r="AQ90" s="757"/>
      <c r="AR90" s="757"/>
      <c r="AS90" s="757"/>
      <c r="AT90" s="757"/>
      <c r="AU90" s="479">
        <v>2610</v>
      </c>
      <c r="AV90" s="479"/>
      <c r="AW90" s="479"/>
      <c r="AX90" s="479"/>
      <c r="AY90" s="292"/>
      <c r="AZ90" s="418">
        <f>[1]Ф2Заполн!AY90</f>
        <v>0</v>
      </c>
      <c r="BA90" s="577">
        <f>[1]Ф2Заполн!AZ90</f>
        <v>0</v>
      </c>
      <c r="BB90" s="577"/>
      <c r="BC90" s="577"/>
      <c r="BD90" s="577"/>
      <c r="BE90" s="577"/>
      <c r="BF90" s="577"/>
      <c r="BG90" s="577"/>
      <c r="BH90" s="417">
        <f>[1]Ф2Заполн!BG90</f>
        <v>0</v>
      </c>
      <c r="BI90" s="418">
        <f>[1]Ф2Заполн!BH90</f>
        <v>0</v>
      </c>
      <c r="BJ90" s="577">
        <f>[1]Ф2Заполн!BI90</f>
        <v>0</v>
      </c>
      <c r="BK90" s="577"/>
      <c r="BL90" s="577"/>
      <c r="BM90" s="577"/>
      <c r="BN90" s="577"/>
      <c r="BO90" s="577"/>
      <c r="BP90" s="577"/>
      <c r="BQ90" s="577"/>
      <c r="BR90" s="577"/>
      <c r="BS90" s="417">
        <f>[1]Ф2Заполн!BR90</f>
        <v>0</v>
      </c>
      <c r="CC90" s="180"/>
      <c r="CD90" s="180"/>
    </row>
    <row r="91" spans="3:85" ht="13.5" customHeight="1" thickBot="1" x14ac:dyDescent="0.25">
      <c r="C91" s="757" t="s">
        <v>251</v>
      </c>
      <c r="D91" s="757"/>
      <c r="E91" s="757"/>
      <c r="F91" s="757"/>
      <c r="G91" s="757"/>
      <c r="H91" s="757"/>
      <c r="I91" s="757"/>
      <c r="J91" s="757"/>
      <c r="K91" s="757"/>
      <c r="L91" s="757"/>
      <c r="M91" s="757"/>
      <c r="N91" s="757"/>
      <c r="O91" s="757"/>
      <c r="P91" s="757"/>
      <c r="Q91" s="757"/>
      <c r="R91" s="757"/>
      <c r="S91" s="757"/>
      <c r="T91" s="757"/>
      <c r="U91" s="757"/>
      <c r="V91" s="757"/>
      <c r="W91" s="757"/>
      <c r="X91" s="757"/>
      <c r="Y91" s="757"/>
      <c r="Z91" s="757"/>
      <c r="AA91" s="757"/>
      <c r="AB91" s="757"/>
      <c r="AC91" s="757"/>
      <c r="AD91" s="757"/>
      <c r="AE91" s="757"/>
      <c r="AF91" s="757"/>
      <c r="AG91" s="757"/>
      <c r="AH91" s="757"/>
      <c r="AI91" s="757"/>
      <c r="AJ91" s="757"/>
      <c r="AK91" s="757"/>
      <c r="AL91" s="757"/>
      <c r="AM91" s="757"/>
      <c r="AN91" s="757"/>
      <c r="AO91" s="757"/>
      <c r="AP91" s="757"/>
      <c r="AQ91" s="757"/>
      <c r="AR91" s="757"/>
      <c r="AS91" s="757"/>
      <c r="AT91" s="757"/>
      <c r="AU91" s="479">
        <v>2615</v>
      </c>
      <c r="AV91" s="479"/>
      <c r="AW91" s="479"/>
      <c r="AX91" s="479"/>
      <c r="AY91" s="292"/>
      <c r="AZ91" s="418">
        <f>[1]Ф2Заполн!AY91</f>
        <v>0</v>
      </c>
      <c r="BA91" s="577">
        <f>[1]Ф2Заполн!AZ91</f>
        <v>0</v>
      </c>
      <c r="BB91" s="577"/>
      <c r="BC91" s="577"/>
      <c r="BD91" s="577"/>
      <c r="BE91" s="577"/>
      <c r="BF91" s="577"/>
      <c r="BG91" s="577"/>
      <c r="BH91" s="417">
        <f>[1]Ф2Заполн!BG91</f>
        <v>0</v>
      </c>
      <c r="BI91" s="418">
        <f>[1]Ф2Заполн!BH91</f>
        <v>0</v>
      </c>
      <c r="BJ91" s="577">
        <f>[1]Ф2Заполн!BI91</f>
        <v>0</v>
      </c>
      <c r="BK91" s="577"/>
      <c r="BL91" s="577"/>
      <c r="BM91" s="577"/>
      <c r="BN91" s="577"/>
      <c r="BO91" s="577"/>
      <c r="BP91" s="577"/>
      <c r="BQ91" s="577"/>
      <c r="BR91" s="577"/>
      <c r="BS91" s="417">
        <f>[1]Ф2Заполн!BR91</f>
        <v>0</v>
      </c>
      <c r="CC91" s="180"/>
      <c r="CD91" s="180"/>
    </row>
    <row r="92" spans="3:85" ht="13.5" customHeight="1" thickBot="1" x14ac:dyDescent="0.25">
      <c r="C92" s="757" t="s">
        <v>252</v>
      </c>
      <c r="D92" s="757"/>
      <c r="E92" s="757"/>
      <c r="F92" s="757"/>
      <c r="G92" s="757"/>
      <c r="H92" s="757"/>
      <c r="I92" s="757"/>
      <c r="J92" s="757"/>
      <c r="K92" s="757"/>
      <c r="L92" s="757"/>
      <c r="M92" s="757"/>
      <c r="N92" s="757"/>
      <c r="O92" s="757"/>
      <c r="P92" s="757"/>
      <c r="Q92" s="757"/>
      <c r="R92" s="757"/>
      <c r="S92" s="757"/>
      <c r="T92" s="757"/>
      <c r="U92" s="757"/>
      <c r="V92" s="757"/>
      <c r="W92" s="757"/>
      <c r="X92" s="757"/>
      <c r="Y92" s="757"/>
      <c r="Z92" s="757"/>
      <c r="AA92" s="757"/>
      <c r="AB92" s="757"/>
      <c r="AC92" s="757"/>
      <c r="AD92" s="757"/>
      <c r="AE92" s="757"/>
      <c r="AF92" s="757"/>
      <c r="AG92" s="757"/>
      <c r="AH92" s="757"/>
      <c r="AI92" s="757"/>
      <c r="AJ92" s="757"/>
      <c r="AK92" s="757"/>
      <c r="AL92" s="757"/>
      <c r="AM92" s="757"/>
      <c r="AN92" s="757"/>
      <c r="AO92" s="757"/>
      <c r="AP92" s="757"/>
      <c r="AQ92" s="757"/>
      <c r="AR92" s="757"/>
      <c r="AS92" s="757"/>
      <c r="AT92" s="757"/>
      <c r="AU92" s="479">
        <v>2650</v>
      </c>
      <c r="AV92" s="479"/>
      <c r="AW92" s="479"/>
      <c r="AX92" s="479"/>
      <c r="AY92" s="297"/>
      <c r="AZ92" s="572">
        <f>[1]Ф2Заполн!AY92</f>
        <v>0</v>
      </c>
      <c r="BA92" s="572"/>
      <c r="BB92" s="572"/>
      <c r="BC92" s="572"/>
      <c r="BD92" s="572"/>
      <c r="BE92" s="572"/>
      <c r="BF92" s="572"/>
      <c r="BG92" s="572"/>
      <c r="BH92" s="572"/>
      <c r="BI92" s="572">
        <f>[1]Ф2Заполн!BH92</f>
        <v>0</v>
      </c>
      <c r="BJ92" s="572"/>
      <c r="BK92" s="572"/>
      <c r="BL92" s="572"/>
      <c r="BM92" s="572"/>
      <c r="BN92" s="572"/>
      <c r="BO92" s="572"/>
      <c r="BP92" s="572"/>
      <c r="BQ92" s="572"/>
      <c r="BR92" s="572"/>
      <c r="BS92" s="572"/>
      <c r="CB92" s="195" t="s">
        <v>473</v>
      </c>
      <c r="CC92" s="761" t="s">
        <v>475</v>
      </c>
      <c r="CD92" s="762"/>
      <c r="CE92" s="196" t="str">
        <f>IF(0&lt;CG94,IF(CG94-AZ55=0,"ОК",CG94-AZ55),"СМ. УБЫТОК!")</f>
        <v>ОК</v>
      </c>
    </row>
    <row r="93" spans="3:85" ht="13.5" thickBot="1" x14ac:dyDescent="0.25">
      <c r="CB93" s="197" t="s">
        <v>473</v>
      </c>
      <c r="CC93" s="763" t="s">
        <v>476</v>
      </c>
      <c r="CD93" s="764"/>
      <c r="CE93" s="196" t="str">
        <f>IF(0&gt;CG94,IF(CG94+BA57=0,"ОК",CG94+BA57),"СМ.ПРИБЫЛЬ!")</f>
        <v>СМ.ПРИБЫЛЬ!</v>
      </c>
    </row>
    <row r="94" spans="3:85" ht="13.5" customHeight="1" thickBot="1" x14ac:dyDescent="0.3">
      <c r="C94" s="765" t="s">
        <v>184</v>
      </c>
      <c r="D94" s="765"/>
      <c r="E94" s="765"/>
      <c r="F94" s="765"/>
      <c r="G94" s="765"/>
      <c r="H94" s="765"/>
      <c r="I94" s="765"/>
      <c r="J94" s="765"/>
      <c r="K94" s="765"/>
      <c r="L94" s="765"/>
      <c r="M94" s="765"/>
      <c r="N94" s="765"/>
      <c r="O94" s="765"/>
      <c r="P94" s="765"/>
      <c r="Q94" s="765"/>
      <c r="R94" s="765"/>
      <c r="S94" s="767"/>
      <c r="T94" s="767"/>
      <c r="U94" s="767"/>
      <c r="V94" s="767"/>
      <c r="W94" s="767"/>
      <c r="X94" s="767"/>
      <c r="Y94" s="767"/>
      <c r="Z94" s="767"/>
      <c r="AA94" s="767"/>
      <c r="AB94" s="767"/>
      <c r="AC94" s="767"/>
      <c r="AD94" s="767"/>
      <c r="AE94" s="767"/>
      <c r="AF94" s="767"/>
      <c r="AG94" s="767"/>
      <c r="AH94" s="767"/>
      <c r="AI94" s="768" t="str">
        <f>Ф1Заполн!AH137</f>
        <v>Чабаненко Євген Олекович</v>
      </c>
      <c r="AJ94" s="769"/>
      <c r="AK94" s="769"/>
      <c r="AL94" s="769"/>
      <c r="AM94" s="769"/>
      <c r="AN94" s="769"/>
      <c r="AO94" s="769"/>
      <c r="AP94" s="769"/>
      <c r="AQ94" s="769"/>
      <c r="AR94" s="769"/>
      <c r="AS94" s="769"/>
      <c r="AT94" s="769"/>
      <c r="AU94" s="769"/>
      <c r="AV94" s="769"/>
      <c r="AW94" s="769"/>
      <c r="AX94" s="770"/>
      <c r="AY94"/>
      <c r="AZ94" s="765"/>
      <c r="BA94" s="765"/>
      <c r="BB94" s="765"/>
      <c r="BC94" s="765"/>
      <c r="BD94" s="765"/>
      <c r="BE94" s="765"/>
      <c r="BF94" s="765"/>
      <c r="BG94" s="765"/>
      <c r="BH94" s="765"/>
      <c r="BI94" s="765"/>
      <c r="BJ94" s="765"/>
      <c r="BK94" s="765"/>
      <c r="BL94" s="765"/>
      <c r="BM94" s="765"/>
      <c r="BN94" s="765"/>
      <c r="BO94" s="765"/>
      <c r="BP94" s="765"/>
      <c r="BQ94" s="765"/>
      <c r="BR94" s="765"/>
      <c r="BS94" s="765"/>
      <c r="CB94" s="758" t="s">
        <v>474</v>
      </c>
      <c r="CC94" s="759"/>
      <c r="CD94" s="759"/>
      <c r="CE94" s="759"/>
      <c r="CF94" s="760"/>
      <c r="CG94" s="194">
        <f>Ф1Заполн!BJ91-Ф1Заполн!BA91</f>
        <v>184</v>
      </c>
    </row>
    <row r="95" spans="3:85" ht="9.75" customHeight="1" x14ac:dyDescent="0.25">
      <c r="C95" s="193"/>
      <c r="AF95" s="143"/>
      <c r="AI95" s="180"/>
      <c r="AJ95" s="180"/>
      <c r="AK95" s="180"/>
      <c r="AL95" s="180"/>
      <c r="AM95" s="180"/>
      <c r="AN95" s="180"/>
      <c r="AO95" s="180"/>
      <c r="AP95" s="180"/>
      <c r="AQ95" s="180"/>
      <c r="AR95" s="180"/>
      <c r="AS95" s="180"/>
      <c r="AT95" s="180"/>
      <c r="AU95" s="180"/>
      <c r="AV95" s="180"/>
      <c r="AW95" s="180"/>
      <c r="AX95" s="180"/>
      <c r="AY95"/>
    </row>
    <row r="96" spans="3:85" ht="13.5" customHeight="1" x14ac:dyDescent="0.25">
      <c r="C96" s="766" t="s">
        <v>185</v>
      </c>
      <c r="D96" s="766"/>
      <c r="E96" s="766"/>
      <c r="F96" s="766"/>
      <c r="G96" s="766"/>
      <c r="H96" s="766"/>
      <c r="I96" s="766"/>
      <c r="J96" s="766"/>
      <c r="K96" s="766"/>
      <c r="L96" s="766"/>
      <c r="M96" s="766"/>
      <c r="N96" s="766"/>
      <c r="O96" s="766"/>
      <c r="P96" s="766"/>
      <c r="Q96" s="766"/>
      <c r="R96" s="766"/>
      <c r="S96" s="771"/>
      <c r="T96" s="771"/>
      <c r="U96" s="771"/>
      <c r="V96" s="771"/>
      <c r="W96" s="771"/>
      <c r="X96" s="771"/>
      <c r="Y96" s="771"/>
      <c r="Z96" s="771"/>
      <c r="AA96" s="771"/>
      <c r="AB96" s="771"/>
      <c r="AC96" s="771"/>
      <c r="AD96" s="771"/>
      <c r="AE96" s="771"/>
      <c r="AF96" s="771"/>
      <c r="AG96" s="771"/>
      <c r="AH96" s="771"/>
      <c r="AI96" s="772" t="str">
        <f>Ф1Заполн!AH139</f>
        <v>Горіна Нінель Борисівна</v>
      </c>
      <c r="AJ96" s="773"/>
      <c r="AK96" s="773"/>
      <c r="AL96" s="773"/>
      <c r="AM96" s="773"/>
      <c r="AN96" s="773"/>
      <c r="AO96" s="773"/>
      <c r="AP96" s="773"/>
      <c r="AQ96" s="773"/>
      <c r="AR96" s="773"/>
      <c r="AS96" s="773"/>
      <c r="AT96" s="773"/>
      <c r="AU96" s="773"/>
      <c r="AV96" s="773"/>
      <c r="AW96" s="773"/>
      <c r="AX96" s="774"/>
      <c r="AY96"/>
      <c r="AZ96" s="766"/>
      <c r="BA96" s="766"/>
      <c r="BB96" s="766"/>
      <c r="BC96" s="766"/>
      <c r="BD96" s="766"/>
      <c r="BE96" s="766"/>
      <c r="BF96" s="766"/>
      <c r="BG96" s="766"/>
      <c r="BH96" s="766"/>
      <c r="BI96" s="766"/>
      <c r="BJ96" s="766"/>
      <c r="BK96" s="766"/>
      <c r="BL96" s="766"/>
      <c r="BM96" s="766"/>
      <c r="BN96" s="766"/>
      <c r="BO96" s="766"/>
      <c r="BP96" s="766"/>
      <c r="BQ96" s="766"/>
      <c r="BR96" s="766"/>
      <c r="BS96" s="766"/>
    </row>
    <row r="97" spans="51:51" ht="15" x14ac:dyDescent="0.25">
      <c r="AY97"/>
    </row>
  </sheetData>
  <sheetProtection formatCells="0" formatColumns="0" formatRows="0"/>
  <mergeCells count="309">
    <mergeCell ref="CB94:CF94"/>
    <mergeCell ref="CC92:CD92"/>
    <mergeCell ref="CC93:CD93"/>
    <mergeCell ref="C92:AT92"/>
    <mergeCell ref="AU92:AX92"/>
    <mergeCell ref="AZ92:BH92"/>
    <mergeCell ref="BI92:BS92"/>
    <mergeCell ref="C94:R94"/>
    <mergeCell ref="C96:R96"/>
    <mergeCell ref="S94:AH94"/>
    <mergeCell ref="AI94:AX94"/>
    <mergeCell ref="AZ94:BO94"/>
    <mergeCell ref="BP94:BS94"/>
    <mergeCell ref="S96:AH96"/>
    <mergeCell ref="AI96:AX96"/>
    <mergeCell ref="AZ96:BO96"/>
    <mergeCell ref="BP96:BS96"/>
    <mergeCell ref="C90:AT90"/>
    <mergeCell ref="AU90:AX90"/>
    <mergeCell ref="BA90:BG90"/>
    <mergeCell ref="BJ90:BR90"/>
    <mergeCell ref="C91:AT91"/>
    <mergeCell ref="AU91:AX91"/>
    <mergeCell ref="BA91:BG91"/>
    <mergeCell ref="BJ91:BR91"/>
    <mergeCell ref="C88:AT88"/>
    <mergeCell ref="AU88:AX88"/>
    <mergeCell ref="AZ88:BH88"/>
    <mergeCell ref="BI88:BS88"/>
    <mergeCell ref="C89:AT89"/>
    <mergeCell ref="AU89:AX89"/>
    <mergeCell ref="AZ89:BH89"/>
    <mergeCell ref="BI89:BS89"/>
    <mergeCell ref="C84:BS84"/>
    <mergeCell ref="C86:AT86"/>
    <mergeCell ref="AU86:AX86"/>
    <mergeCell ref="AZ86:BH86"/>
    <mergeCell ref="BI86:BS86"/>
    <mergeCell ref="C87:AT87"/>
    <mergeCell ref="AU87:AX87"/>
    <mergeCell ref="AZ87:BH87"/>
    <mergeCell ref="BI87:BS87"/>
    <mergeCell ref="C81:AT81"/>
    <mergeCell ref="AU81:AX81"/>
    <mergeCell ref="AZ81:BH81"/>
    <mergeCell ref="BI81:BS81"/>
    <mergeCell ref="C82:AT82"/>
    <mergeCell ref="AU82:AX82"/>
    <mergeCell ref="AZ82:BH82"/>
    <mergeCell ref="BI82:BS82"/>
    <mergeCell ref="C79:AT79"/>
    <mergeCell ref="AU79:AX79"/>
    <mergeCell ref="AZ79:BH79"/>
    <mergeCell ref="BI79:BS79"/>
    <mergeCell ref="C80:AT80"/>
    <mergeCell ref="AU80:AX80"/>
    <mergeCell ref="AZ80:BH80"/>
    <mergeCell ref="BI80:BS80"/>
    <mergeCell ref="C77:AT77"/>
    <mergeCell ref="AU77:AX77"/>
    <mergeCell ref="AZ77:BH77"/>
    <mergeCell ref="BI77:BS77"/>
    <mergeCell ref="C78:AT78"/>
    <mergeCell ref="AU78:AX78"/>
    <mergeCell ref="AZ78:BH78"/>
    <mergeCell ref="BI78:BS78"/>
    <mergeCell ref="C73:BS73"/>
    <mergeCell ref="C75:AT75"/>
    <mergeCell ref="AU75:AX75"/>
    <mergeCell ref="AZ75:BH75"/>
    <mergeCell ref="BI75:BS75"/>
    <mergeCell ref="C76:AT76"/>
    <mergeCell ref="AU76:AX76"/>
    <mergeCell ref="AZ76:BH76"/>
    <mergeCell ref="BI76:BS76"/>
    <mergeCell ref="C70:AT70"/>
    <mergeCell ref="AU70:AX70"/>
    <mergeCell ref="BA70:BG70"/>
    <mergeCell ref="BJ70:BR70"/>
    <mergeCell ref="C71:AT71"/>
    <mergeCell ref="AU71:AX71"/>
    <mergeCell ref="BA71:BG71"/>
    <mergeCell ref="BJ71:BR71"/>
    <mergeCell ref="C68:AT68"/>
    <mergeCell ref="AU68:AX68"/>
    <mergeCell ref="BA68:BG68"/>
    <mergeCell ref="BJ68:BR68"/>
    <mergeCell ref="C69:AT69"/>
    <mergeCell ref="AU69:AX69"/>
    <mergeCell ref="BA69:BG69"/>
    <mergeCell ref="BJ69:BR69"/>
    <mergeCell ref="C66:AT66"/>
    <mergeCell ref="AU66:AX66"/>
    <mergeCell ref="BA66:BG66"/>
    <mergeCell ref="BJ66:BR66"/>
    <mergeCell ref="C67:AT67"/>
    <mergeCell ref="AU67:AX67"/>
    <mergeCell ref="BA67:BG67"/>
    <mergeCell ref="BJ67:BR67"/>
    <mergeCell ref="C64:AT64"/>
    <mergeCell ref="AU64:AX64"/>
    <mergeCell ref="BA64:BG64"/>
    <mergeCell ref="BJ64:BR64"/>
    <mergeCell ref="C65:AT65"/>
    <mergeCell ref="AU65:AX65"/>
    <mergeCell ref="BA65:BG65"/>
    <mergeCell ref="BJ65:BR65"/>
    <mergeCell ref="C62:AT62"/>
    <mergeCell ref="AU62:AX62"/>
    <mergeCell ref="AZ62:BH62"/>
    <mergeCell ref="BI62:BS62"/>
    <mergeCell ref="C63:AT63"/>
    <mergeCell ref="AU63:AX63"/>
    <mergeCell ref="BA63:BG63"/>
    <mergeCell ref="BJ63:BR63"/>
    <mergeCell ref="C57:AT57"/>
    <mergeCell ref="AU57:AX57"/>
    <mergeCell ref="BA57:BG57"/>
    <mergeCell ref="BJ57:BR57"/>
    <mergeCell ref="C59:BS59"/>
    <mergeCell ref="C61:AT61"/>
    <mergeCell ref="AU61:AX61"/>
    <mergeCell ref="AZ61:BH61"/>
    <mergeCell ref="BI61:BS61"/>
    <mergeCell ref="C54:AT54"/>
    <mergeCell ref="AU54:AX54"/>
    <mergeCell ref="BA54:BG54"/>
    <mergeCell ref="BJ54:BR54"/>
    <mergeCell ref="C55:AT55"/>
    <mergeCell ref="AU55:AX56"/>
    <mergeCell ref="AZ55:BH56"/>
    <mergeCell ref="BI55:BS56"/>
    <mergeCell ref="C56:AT56"/>
    <mergeCell ref="AY55:AY56"/>
    <mergeCell ref="C52:AT52"/>
    <mergeCell ref="AU52:AX52"/>
    <mergeCell ref="BA52:BG52"/>
    <mergeCell ref="BJ52:BR52"/>
    <mergeCell ref="C53:AT53"/>
    <mergeCell ref="AU53:AX53"/>
    <mergeCell ref="BA53:BG53"/>
    <mergeCell ref="BJ53:BR53"/>
    <mergeCell ref="C49:AT49"/>
    <mergeCell ref="AU49:AX49"/>
    <mergeCell ref="BA49:BG49"/>
    <mergeCell ref="BJ49:BR49"/>
    <mergeCell ref="C50:AT50"/>
    <mergeCell ref="AU50:AX51"/>
    <mergeCell ref="AZ50:BH51"/>
    <mergeCell ref="BI50:BS51"/>
    <mergeCell ref="C51:AT51"/>
    <mergeCell ref="AY50:AY51"/>
    <mergeCell ref="C47:AT47"/>
    <mergeCell ref="AU47:AX47"/>
    <mergeCell ref="BA47:BG47"/>
    <mergeCell ref="BJ47:BR47"/>
    <mergeCell ref="C48:AT48"/>
    <mergeCell ref="AU48:AX48"/>
    <mergeCell ref="BA48:BG48"/>
    <mergeCell ref="BJ48:BR48"/>
    <mergeCell ref="C45:AT45"/>
    <mergeCell ref="AU45:AX45"/>
    <mergeCell ref="AZ45:BH45"/>
    <mergeCell ref="BI45:BS45"/>
    <mergeCell ref="C46:AT46"/>
    <mergeCell ref="AU46:AX46"/>
    <mergeCell ref="BA46:BG46"/>
    <mergeCell ref="BJ46:BR46"/>
    <mergeCell ref="C43:AT43"/>
    <mergeCell ref="AU43:AX43"/>
    <mergeCell ref="AZ43:BH43"/>
    <mergeCell ref="BI43:BS43"/>
    <mergeCell ref="C44:AT44"/>
    <mergeCell ref="AU44:AX44"/>
    <mergeCell ref="AZ44:BH44"/>
    <mergeCell ref="BI44:BS44"/>
    <mergeCell ref="C41:AT41"/>
    <mergeCell ref="AU41:AX41"/>
    <mergeCell ref="BA41:BG41"/>
    <mergeCell ref="BJ41:BR41"/>
    <mergeCell ref="C42:AT42"/>
    <mergeCell ref="AU42:AX42"/>
    <mergeCell ref="AZ42:BH42"/>
    <mergeCell ref="BI42:BS42"/>
    <mergeCell ref="C38:AT38"/>
    <mergeCell ref="AU38:AX38"/>
    <mergeCell ref="C39:AT39"/>
    <mergeCell ref="AU39:AX40"/>
    <mergeCell ref="AZ39:BH40"/>
    <mergeCell ref="BI39:BS40"/>
    <mergeCell ref="C40:AT40"/>
    <mergeCell ref="BA38:BG38"/>
    <mergeCell ref="BJ38:BR38"/>
    <mergeCell ref="AY39:AY40"/>
    <mergeCell ref="C36:AT36"/>
    <mergeCell ref="AU36:AX36"/>
    <mergeCell ref="BA36:BG36"/>
    <mergeCell ref="BJ36:BR36"/>
    <mergeCell ref="C37:AT37"/>
    <mergeCell ref="AU37:AX37"/>
    <mergeCell ref="C34:AT34"/>
    <mergeCell ref="AU34:AX34"/>
    <mergeCell ref="BA34:BG34"/>
    <mergeCell ref="BJ34:BR34"/>
    <mergeCell ref="C35:AT35"/>
    <mergeCell ref="AU35:AX35"/>
    <mergeCell ref="BA35:BG35"/>
    <mergeCell ref="BJ35:BR35"/>
    <mergeCell ref="BA37:BG37"/>
    <mergeCell ref="BJ37:BR37"/>
    <mergeCell ref="C32:AT32"/>
    <mergeCell ref="AU32:AX32"/>
    <mergeCell ref="AZ32:BH32"/>
    <mergeCell ref="BI32:BS32"/>
    <mergeCell ref="C33:AT33"/>
    <mergeCell ref="AU33:AX33"/>
    <mergeCell ref="AZ33:BH33"/>
    <mergeCell ref="BI33:BS33"/>
    <mergeCell ref="C30:AT30"/>
    <mergeCell ref="AU30:AX30"/>
    <mergeCell ref="AZ30:BH30"/>
    <mergeCell ref="BI30:BS30"/>
    <mergeCell ref="C31:AT31"/>
    <mergeCell ref="AU31:AX31"/>
    <mergeCell ref="AZ31:BH31"/>
    <mergeCell ref="BI31:BS31"/>
    <mergeCell ref="C28:AT28"/>
    <mergeCell ref="AU28:AX28"/>
    <mergeCell ref="BA28:BG28"/>
    <mergeCell ref="BJ28:BR28"/>
    <mergeCell ref="C29:AT29"/>
    <mergeCell ref="AU29:AX29"/>
    <mergeCell ref="AZ29:BH29"/>
    <mergeCell ref="BI29:BS29"/>
    <mergeCell ref="C26:AT26"/>
    <mergeCell ref="AU26:AX26"/>
    <mergeCell ref="BA26:BG26"/>
    <mergeCell ref="BJ26:BR26"/>
    <mergeCell ref="C27:AT27"/>
    <mergeCell ref="AU27:AX27"/>
    <mergeCell ref="BA27:BG27"/>
    <mergeCell ref="BJ27:BR27"/>
    <mergeCell ref="C23:AT23"/>
    <mergeCell ref="AU23:AX23"/>
    <mergeCell ref="AZ23:BH23"/>
    <mergeCell ref="BI23:BS23"/>
    <mergeCell ref="C24:AT24"/>
    <mergeCell ref="AU24:AX25"/>
    <mergeCell ref="AZ24:BH25"/>
    <mergeCell ref="BI24:BS25"/>
    <mergeCell ref="C25:AT25"/>
    <mergeCell ref="AY24:AY25"/>
    <mergeCell ref="C21:AT21"/>
    <mergeCell ref="AU21:AX21"/>
    <mergeCell ref="AZ21:BH21"/>
    <mergeCell ref="BI21:BS21"/>
    <mergeCell ref="C22:AT22"/>
    <mergeCell ref="AU22:AX22"/>
    <mergeCell ref="BA22:BG22"/>
    <mergeCell ref="BJ22:BR22"/>
    <mergeCell ref="C19:AT19"/>
    <mergeCell ref="AU19:AX19"/>
    <mergeCell ref="AZ19:BH19"/>
    <mergeCell ref="BI19:BS19"/>
    <mergeCell ref="C20:AT20"/>
    <mergeCell ref="AU20:AX20"/>
    <mergeCell ref="AZ20:BH20"/>
    <mergeCell ref="BI20:BS20"/>
    <mergeCell ref="C17:AT17"/>
    <mergeCell ref="AU17:AX17"/>
    <mergeCell ref="AZ17:BH17"/>
    <mergeCell ref="BI17:BS17"/>
    <mergeCell ref="C18:AT18"/>
    <mergeCell ref="AU18:AX18"/>
    <mergeCell ref="AZ18:BH18"/>
    <mergeCell ref="BI18:BS18"/>
    <mergeCell ref="C15:AT15"/>
    <mergeCell ref="AU15:AX15"/>
    <mergeCell ref="AZ15:BH15"/>
    <mergeCell ref="BI15:BS15"/>
    <mergeCell ref="C16:AT16"/>
    <mergeCell ref="AU16:AX16"/>
    <mergeCell ref="AZ16:BH16"/>
    <mergeCell ref="BI16:BS16"/>
    <mergeCell ref="AP10:AW10"/>
    <mergeCell ref="AX10:BJ10"/>
    <mergeCell ref="BK10:BS10"/>
    <mergeCell ref="C12:BT12"/>
    <mergeCell ref="C14:AT14"/>
    <mergeCell ref="AU14:AX14"/>
    <mergeCell ref="AZ14:BH14"/>
    <mergeCell ref="BI14:BS14"/>
    <mergeCell ref="L5:AX5"/>
    <mergeCell ref="C7:BS7"/>
    <mergeCell ref="B8:X8"/>
    <mergeCell ref="Y8:AA8"/>
    <mergeCell ref="AB8:AO8"/>
    <mergeCell ref="AP8:AR8"/>
    <mergeCell ref="AS8:AU8"/>
    <mergeCell ref="AV8:AX8"/>
    <mergeCell ref="BK2:BS2"/>
    <mergeCell ref="C3:BJ3"/>
    <mergeCell ref="BK3:BM3"/>
    <mergeCell ref="BN3:BP3"/>
    <mergeCell ref="BQ3:BS3"/>
    <mergeCell ref="C4:K4"/>
    <mergeCell ref="L4:AX4"/>
    <mergeCell ref="BB4:BJ4"/>
    <mergeCell ref="BK4:BS4"/>
  </mergeCells>
  <conditionalFormatting sqref="AI96:AX96 AI94:AX94">
    <cfRule type="containsBlanks" dxfId="6" priority="3">
      <formula>LEN(TRIM(AI94))=0</formula>
    </cfRule>
  </conditionalFormatting>
  <conditionalFormatting sqref="L4:AY4 AB8:AO8 AS8:AU8 BK3:BS4">
    <cfRule type="containsBlanks" dxfId="5" priority="4">
      <formula>LEN(TRIM(L3))=0</formula>
    </cfRule>
  </conditionalFormatting>
  <pageMargins left="0.39370078740157483" right="0.39370078740157483" top="0.39370078740157483" bottom="0.39370078740157483" header="0.11811023622047245" footer="0.11811023622047245"/>
  <pageSetup paperSize="9" scale="94" orientation="portrait" blackAndWhite="1" r:id="rId1"/>
  <rowBreaks count="1" manualBreakCount="1">
    <brk id="5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rgb="FFFFFF00"/>
  </sheetPr>
  <dimension ref="B1:CF192"/>
  <sheetViews>
    <sheetView showGridLines="0" showZeros="0" topLeftCell="A36" zoomScale="80" zoomScaleNormal="80" workbookViewId="0">
      <selection activeCell="A58" sqref="A58:AT58"/>
    </sheetView>
  </sheetViews>
  <sheetFormatPr defaultColWidth="1.5703125" defaultRowHeight="12.75" x14ac:dyDescent="0.2"/>
  <cols>
    <col min="1" max="8" width="1.28515625" style="138" customWidth="1"/>
    <col min="9" max="9" width="2" style="138" customWidth="1"/>
    <col min="10" max="42" width="1.28515625" style="138" customWidth="1"/>
    <col min="43" max="43" width="7.85546875" style="138" customWidth="1"/>
    <col min="44" max="73" width="1.28515625" style="138" customWidth="1"/>
    <col min="74" max="76" width="1.5703125" style="138" customWidth="1"/>
    <col min="77" max="77" width="3" style="155" customWidth="1"/>
    <col min="78" max="78" width="9.28515625" style="180" customWidth="1"/>
    <col min="79" max="79" width="3" style="180" customWidth="1"/>
    <col min="80" max="80" width="9.28515625" style="138" customWidth="1"/>
    <col min="81" max="81" width="3.42578125" style="138" customWidth="1"/>
    <col min="82" max="82" width="9.7109375" style="138" customWidth="1"/>
    <col min="83" max="83" width="35.140625" style="138" customWidth="1"/>
    <col min="84" max="84" width="6" style="138" customWidth="1"/>
    <col min="85" max="85" width="3.7109375" style="138" customWidth="1"/>
    <col min="86" max="132" width="1.28515625" style="138" customWidth="1"/>
    <col min="133" max="259" width="1.5703125" style="138"/>
    <col min="260" max="334" width="1.28515625" style="138" customWidth="1"/>
    <col min="335" max="338" width="9.28515625" style="138" customWidth="1"/>
    <col min="339" max="388" width="1.28515625" style="138" customWidth="1"/>
    <col min="389" max="515" width="1.5703125" style="138"/>
    <col min="516" max="590" width="1.28515625" style="138" customWidth="1"/>
    <col min="591" max="594" width="9.28515625" style="138" customWidth="1"/>
    <col min="595" max="644" width="1.28515625" style="138" customWidth="1"/>
    <col min="645" max="771" width="1.5703125" style="138"/>
    <col min="772" max="846" width="1.28515625" style="138" customWidth="1"/>
    <col min="847" max="850" width="9.28515625" style="138" customWidth="1"/>
    <col min="851" max="900" width="1.28515625" style="138" customWidth="1"/>
    <col min="901" max="1027" width="1.5703125" style="138"/>
    <col min="1028" max="1102" width="1.28515625" style="138" customWidth="1"/>
    <col min="1103" max="1106" width="9.28515625" style="138" customWidth="1"/>
    <col min="1107" max="1156" width="1.28515625" style="138" customWidth="1"/>
    <col min="1157" max="1283" width="1.5703125" style="138"/>
    <col min="1284" max="1358" width="1.28515625" style="138" customWidth="1"/>
    <col min="1359" max="1362" width="9.28515625" style="138" customWidth="1"/>
    <col min="1363" max="1412" width="1.28515625" style="138" customWidth="1"/>
    <col min="1413" max="1539" width="1.5703125" style="138"/>
    <col min="1540" max="1614" width="1.28515625" style="138" customWidth="1"/>
    <col min="1615" max="1618" width="9.28515625" style="138" customWidth="1"/>
    <col min="1619" max="1668" width="1.28515625" style="138" customWidth="1"/>
    <col min="1669" max="1795" width="1.5703125" style="138"/>
    <col min="1796" max="1870" width="1.28515625" style="138" customWidth="1"/>
    <col min="1871" max="1874" width="9.28515625" style="138" customWidth="1"/>
    <col min="1875" max="1924" width="1.28515625" style="138" customWidth="1"/>
    <col min="1925" max="2051" width="1.5703125" style="138"/>
    <col min="2052" max="2126" width="1.28515625" style="138" customWidth="1"/>
    <col min="2127" max="2130" width="9.28515625" style="138" customWidth="1"/>
    <col min="2131" max="2180" width="1.28515625" style="138" customWidth="1"/>
    <col min="2181" max="2307" width="1.5703125" style="138"/>
    <col min="2308" max="2382" width="1.28515625" style="138" customWidth="1"/>
    <col min="2383" max="2386" width="9.28515625" style="138" customWidth="1"/>
    <col min="2387" max="2436" width="1.28515625" style="138" customWidth="1"/>
    <col min="2437" max="2563" width="1.5703125" style="138"/>
    <col min="2564" max="2638" width="1.28515625" style="138" customWidth="1"/>
    <col min="2639" max="2642" width="9.28515625" style="138" customWidth="1"/>
    <col min="2643" max="2692" width="1.28515625" style="138" customWidth="1"/>
    <col min="2693" max="2819" width="1.5703125" style="138"/>
    <col min="2820" max="2894" width="1.28515625" style="138" customWidth="1"/>
    <col min="2895" max="2898" width="9.28515625" style="138" customWidth="1"/>
    <col min="2899" max="2948" width="1.28515625" style="138" customWidth="1"/>
    <col min="2949" max="3075" width="1.5703125" style="138"/>
    <col min="3076" max="3150" width="1.28515625" style="138" customWidth="1"/>
    <col min="3151" max="3154" width="9.28515625" style="138" customWidth="1"/>
    <col min="3155" max="3204" width="1.28515625" style="138" customWidth="1"/>
    <col min="3205" max="3331" width="1.5703125" style="138"/>
    <col min="3332" max="3406" width="1.28515625" style="138" customWidth="1"/>
    <col min="3407" max="3410" width="9.28515625" style="138" customWidth="1"/>
    <col min="3411" max="3460" width="1.28515625" style="138" customWidth="1"/>
    <col min="3461" max="3587" width="1.5703125" style="138"/>
    <col min="3588" max="3662" width="1.28515625" style="138" customWidth="1"/>
    <col min="3663" max="3666" width="9.28515625" style="138" customWidth="1"/>
    <col min="3667" max="3716" width="1.28515625" style="138" customWidth="1"/>
    <col min="3717" max="3843" width="1.5703125" style="138"/>
    <col min="3844" max="3918" width="1.28515625" style="138" customWidth="1"/>
    <col min="3919" max="3922" width="9.28515625" style="138" customWidth="1"/>
    <col min="3923" max="3972" width="1.28515625" style="138" customWidth="1"/>
    <col min="3973" max="4099" width="1.5703125" style="138"/>
    <col min="4100" max="4174" width="1.28515625" style="138" customWidth="1"/>
    <col min="4175" max="4178" width="9.28515625" style="138" customWidth="1"/>
    <col min="4179" max="4228" width="1.28515625" style="138" customWidth="1"/>
    <col min="4229" max="4355" width="1.5703125" style="138"/>
    <col min="4356" max="4430" width="1.28515625" style="138" customWidth="1"/>
    <col min="4431" max="4434" width="9.28515625" style="138" customWidth="1"/>
    <col min="4435" max="4484" width="1.28515625" style="138" customWidth="1"/>
    <col min="4485" max="4611" width="1.5703125" style="138"/>
    <col min="4612" max="4686" width="1.28515625" style="138" customWidth="1"/>
    <col min="4687" max="4690" width="9.28515625" style="138" customWidth="1"/>
    <col min="4691" max="4740" width="1.28515625" style="138" customWidth="1"/>
    <col min="4741" max="4867" width="1.5703125" style="138"/>
    <col min="4868" max="4942" width="1.28515625" style="138" customWidth="1"/>
    <col min="4943" max="4946" width="9.28515625" style="138" customWidth="1"/>
    <col min="4947" max="4996" width="1.28515625" style="138" customWidth="1"/>
    <col min="4997" max="5123" width="1.5703125" style="138"/>
    <col min="5124" max="5198" width="1.28515625" style="138" customWidth="1"/>
    <col min="5199" max="5202" width="9.28515625" style="138" customWidth="1"/>
    <col min="5203" max="5252" width="1.28515625" style="138" customWidth="1"/>
    <col min="5253" max="5379" width="1.5703125" style="138"/>
    <col min="5380" max="5454" width="1.28515625" style="138" customWidth="1"/>
    <col min="5455" max="5458" width="9.28515625" style="138" customWidth="1"/>
    <col min="5459" max="5508" width="1.28515625" style="138" customWidth="1"/>
    <col min="5509" max="5635" width="1.5703125" style="138"/>
    <col min="5636" max="5710" width="1.28515625" style="138" customWidth="1"/>
    <col min="5711" max="5714" width="9.28515625" style="138" customWidth="1"/>
    <col min="5715" max="5764" width="1.28515625" style="138" customWidth="1"/>
    <col min="5765" max="5891" width="1.5703125" style="138"/>
    <col min="5892" max="5966" width="1.28515625" style="138" customWidth="1"/>
    <col min="5967" max="5970" width="9.28515625" style="138" customWidth="1"/>
    <col min="5971" max="6020" width="1.28515625" style="138" customWidth="1"/>
    <col min="6021" max="6147" width="1.5703125" style="138"/>
    <col min="6148" max="6222" width="1.28515625" style="138" customWidth="1"/>
    <col min="6223" max="6226" width="9.28515625" style="138" customWidth="1"/>
    <col min="6227" max="6276" width="1.28515625" style="138" customWidth="1"/>
    <col min="6277" max="6403" width="1.5703125" style="138"/>
    <col min="6404" max="6478" width="1.28515625" style="138" customWidth="1"/>
    <col min="6479" max="6482" width="9.28515625" style="138" customWidth="1"/>
    <col min="6483" max="6532" width="1.28515625" style="138" customWidth="1"/>
    <col min="6533" max="6659" width="1.5703125" style="138"/>
    <col min="6660" max="6734" width="1.28515625" style="138" customWidth="1"/>
    <col min="6735" max="6738" width="9.28515625" style="138" customWidth="1"/>
    <col min="6739" max="6788" width="1.28515625" style="138" customWidth="1"/>
    <col min="6789" max="6915" width="1.5703125" style="138"/>
    <col min="6916" max="6990" width="1.28515625" style="138" customWidth="1"/>
    <col min="6991" max="6994" width="9.28515625" style="138" customWidth="1"/>
    <col min="6995" max="7044" width="1.28515625" style="138" customWidth="1"/>
    <col min="7045" max="7171" width="1.5703125" style="138"/>
    <col min="7172" max="7246" width="1.28515625" style="138" customWidth="1"/>
    <col min="7247" max="7250" width="9.28515625" style="138" customWidth="1"/>
    <col min="7251" max="7300" width="1.28515625" style="138" customWidth="1"/>
    <col min="7301" max="7427" width="1.5703125" style="138"/>
    <col min="7428" max="7502" width="1.28515625" style="138" customWidth="1"/>
    <col min="7503" max="7506" width="9.28515625" style="138" customWidth="1"/>
    <col min="7507" max="7556" width="1.28515625" style="138" customWidth="1"/>
    <col min="7557" max="7683" width="1.5703125" style="138"/>
    <col min="7684" max="7758" width="1.28515625" style="138" customWidth="1"/>
    <col min="7759" max="7762" width="9.28515625" style="138" customWidth="1"/>
    <col min="7763" max="7812" width="1.28515625" style="138" customWidth="1"/>
    <col min="7813" max="7939" width="1.5703125" style="138"/>
    <col min="7940" max="8014" width="1.28515625" style="138" customWidth="1"/>
    <col min="8015" max="8018" width="9.28515625" style="138" customWidth="1"/>
    <col min="8019" max="8068" width="1.28515625" style="138" customWidth="1"/>
    <col min="8069" max="8195" width="1.5703125" style="138"/>
    <col min="8196" max="8270" width="1.28515625" style="138" customWidth="1"/>
    <col min="8271" max="8274" width="9.28515625" style="138" customWidth="1"/>
    <col min="8275" max="8324" width="1.28515625" style="138" customWidth="1"/>
    <col min="8325" max="8451" width="1.5703125" style="138"/>
    <col min="8452" max="8526" width="1.28515625" style="138" customWidth="1"/>
    <col min="8527" max="8530" width="9.28515625" style="138" customWidth="1"/>
    <col min="8531" max="8580" width="1.28515625" style="138" customWidth="1"/>
    <col min="8581" max="8707" width="1.5703125" style="138"/>
    <col min="8708" max="8782" width="1.28515625" style="138" customWidth="1"/>
    <col min="8783" max="8786" width="9.28515625" style="138" customWidth="1"/>
    <col min="8787" max="8836" width="1.28515625" style="138" customWidth="1"/>
    <col min="8837" max="8963" width="1.5703125" style="138"/>
    <col min="8964" max="9038" width="1.28515625" style="138" customWidth="1"/>
    <col min="9039" max="9042" width="9.28515625" style="138" customWidth="1"/>
    <col min="9043" max="9092" width="1.28515625" style="138" customWidth="1"/>
    <col min="9093" max="9219" width="1.5703125" style="138"/>
    <col min="9220" max="9294" width="1.28515625" style="138" customWidth="1"/>
    <col min="9295" max="9298" width="9.28515625" style="138" customWidth="1"/>
    <col min="9299" max="9348" width="1.28515625" style="138" customWidth="1"/>
    <col min="9349" max="9475" width="1.5703125" style="138"/>
    <col min="9476" max="9550" width="1.28515625" style="138" customWidth="1"/>
    <col min="9551" max="9554" width="9.28515625" style="138" customWidth="1"/>
    <col min="9555" max="9604" width="1.28515625" style="138" customWidth="1"/>
    <col min="9605" max="9731" width="1.5703125" style="138"/>
    <col min="9732" max="9806" width="1.28515625" style="138" customWidth="1"/>
    <col min="9807" max="9810" width="9.28515625" style="138" customWidth="1"/>
    <col min="9811" max="9860" width="1.28515625" style="138" customWidth="1"/>
    <col min="9861" max="9987" width="1.5703125" style="138"/>
    <col min="9988" max="10062" width="1.28515625" style="138" customWidth="1"/>
    <col min="10063" max="10066" width="9.28515625" style="138" customWidth="1"/>
    <col min="10067" max="10116" width="1.28515625" style="138" customWidth="1"/>
    <col min="10117" max="10243" width="1.5703125" style="138"/>
    <col min="10244" max="10318" width="1.28515625" style="138" customWidth="1"/>
    <col min="10319" max="10322" width="9.28515625" style="138" customWidth="1"/>
    <col min="10323" max="10372" width="1.28515625" style="138" customWidth="1"/>
    <col min="10373" max="10499" width="1.5703125" style="138"/>
    <col min="10500" max="10574" width="1.28515625" style="138" customWidth="1"/>
    <col min="10575" max="10578" width="9.28515625" style="138" customWidth="1"/>
    <col min="10579" max="10628" width="1.28515625" style="138" customWidth="1"/>
    <col min="10629" max="10755" width="1.5703125" style="138"/>
    <col min="10756" max="10830" width="1.28515625" style="138" customWidth="1"/>
    <col min="10831" max="10834" width="9.28515625" style="138" customWidth="1"/>
    <col min="10835" max="10884" width="1.28515625" style="138" customWidth="1"/>
    <col min="10885" max="11011" width="1.5703125" style="138"/>
    <col min="11012" max="11086" width="1.28515625" style="138" customWidth="1"/>
    <col min="11087" max="11090" width="9.28515625" style="138" customWidth="1"/>
    <col min="11091" max="11140" width="1.28515625" style="138" customWidth="1"/>
    <col min="11141" max="11267" width="1.5703125" style="138"/>
    <col min="11268" max="11342" width="1.28515625" style="138" customWidth="1"/>
    <col min="11343" max="11346" width="9.28515625" style="138" customWidth="1"/>
    <col min="11347" max="11396" width="1.28515625" style="138" customWidth="1"/>
    <col min="11397" max="11523" width="1.5703125" style="138"/>
    <col min="11524" max="11598" width="1.28515625" style="138" customWidth="1"/>
    <col min="11599" max="11602" width="9.28515625" style="138" customWidth="1"/>
    <col min="11603" max="11652" width="1.28515625" style="138" customWidth="1"/>
    <col min="11653" max="11779" width="1.5703125" style="138"/>
    <col min="11780" max="11854" width="1.28515625" style="138" customWidth="1"/>
    <col min="11855" max="11858" width="9.28515625" style="138" customWidth="1"/>
    <col min="11859" max="11908" width="1.28515625" style="138" customWidth="1"/>
    <col min="11909" max="12035" width="1.5703125" style="138"/>
    <col min="12036" max="12110" width="1.28515625" style="138" customWidth="1"/>
    <col min="12111" max="12114" width="9.28515625" style="138" customWidth="1"/>
    <col min="12115" max="12164" width="1.28515625" style="138" customWidth="1"/>
    <col min="12165" max="12291" width="1.5703125" style="138"/>
    <col min="12292" max="12366" width="1.28515625" style="138" customWidth="1"/>
    <col min="12367" max="12370" width="9.28515625" style="138" customWidth="1"/>
    <col min="12371" max="12420" width="1.28515625" style="138" customWidth="1"/>
    <col min="12421" max="12547" width="1.5703125" style="138"/>
    <col min="12548" max="12622" width="1.28515625" style="138" customWidth="1"/>
    <col min="12623" max="12626" width="9.28515625" style="138" customWidth="1"/>
    <col min="12627" max="12676" width="1.28515625" style="138" customWidth="1"/>
    <col min="12677" max="12803" width="1.5703125" style="138"/>
    <col min="12804" max="12878" width="1.28515625" style="138" customWidth="1"/>
    <col min="12879" max="12882" width="9.28515625" style="138" customWidth="1"/>
    <col min="12883" max="12932" width="1.28515625" style="138" customWidth="1"/>
    <col min="12933" max="13059" width="1.5703125" style="138"/>
    <col min="13060" max="13134" width="1.28515625" style="138" customWidth="1"/>
    <col min="13135" max="13138" width="9.28515625" style="138" customWidth="1"/>
    <col min="13139" max="13188" width="1.28515625" style="138" customWidth="1"/>
    <col min="13189" max="13315" width="1.5703125" style="138"/>
    <col min="13316" max="13390" width="1.28515625" style="138" customWidth="1"/>
    <col min="13391" max="13394" width="9.28515625" style="138" customWidth="1"/>
    <col min="13395" max="13444" width="1.28515625" style="138" customWidth="1"/>
    <col min="13445" max="13571" width="1.5703125" style="138"/>
    <col min="13572" max="13646" width="1.28515625" style="138" customWidth="1"/>
    <col min="13647" max="13650" width="9.28515625" style="138" customWidth="1"/>
    <col min="13651" max="13700" width="1.28515625" style="138" customWidth="1"/>
    <col min="13701" max="13827" width="1.5703125" style="138"/>
    <col min="13828" max="13902" width="1.28515625" style="138" customWidth="1"/>
    <col min="13903" max="13906" width="9.28515625" style="138" customWidth="1"/>
    <col min="13907" max="13956" width="1.28515625" style="138" customWidth="1"/>
    <col min="13957" max="14083" width="1.5703125" style="138"/>
    <col min="14084" max="14158" width="1.28515625" style="138" customWidth="1"/>
    <col min="14159" max="14162" width="9.28515625" style="138" customWidth="1"/>
    <col min="14163" max="14212" width="1.28515625" style="138" customWidth="1"/>
    <col min="14213" max="14339" width="1.5703125" style="138"/>
    <col min="14340" max="14414" width="1.28515625" style="138" customWidth="1"/>
    <col min="14415" max="14418" width="9.28515625" style="138" customWidth="1"/>
    <col min="14419" max="14468" width="1.28515625" style="138" customWidth="1"/>
    <col min="14469" max="14595" width="1.5703125" style="138"/>
    <col min="14596" max="14670" width="1.28515625" style="138" customWidth="1"/>
    <col min="14671" max="14674" width="9.28515625" style="138" customWidth="1"/>
    <col min="14675" max="14724" width="1.28515625" style="138" customWidth="1"/>
    <col min="14725" max="14851" width="1.5703125" style="138"/>
    <col min="14852" max="14926" width="1.28515625" style="138" customWidth="1"/>
    <col min="14927" max="14930" width="9.28515625" style="138" customWidth="1"/>
    <col min="14931" max="14980" width="1.28515625" style="138" customWidth="1"/>
    <col min="14981" max="15107" width="1.5703125" style="138"/>
    <col min="15108" max="15182" width="1.28515625" style="138" customWidth="1"/>
    <col min="15183" max="15186" width="9.28515625" style="138" customWidth="1"/>
    <col min="15187" max="15236" width="1.28515625" style="138" customWidth="1"/>
    <col min="15237" max="15363" width="1.5703125" style="138"/>
    <col min="15364" max="15438" width="1.28515625" style="138" customWidth="1"/>
    <col min="15439" max="15442" width="9.28515625" style="138" customWidth="1"/>
    <col min="15443" max="15492" width="1.28515625" style="138" customWidth="1"/>
    <col min="15493" max="15619" width="1.5703125" style="138"/>
    <col min="15620" max="15694" width="1.28515625" style="138" customWidth="1"/>
    <col min="15695" max="15698" width="9.28515625" style="138" customWidth="1"/>
    <col min="15699" max="15748" width="1.28515625" style="138" customWidth="1"/>
    <col min="15749" max="15875" width="1.5703125" style="138"/>
    <col min="15876" max="15950" width="1.28515625" style="138" customWidth="1"/>
    <col min="15951" max="15954" width="9.28515625" style="138" customWidth="1"/>
    <col min="15955" max="16004" width="1.28515625" style="138" customWidth="1"/>
    <col min="16005" max="16131" width="1.5703125" style="138"/>
    <col min="16132" max="16206" width="1.28515625" style="138" customWidth="1"/>
    <col min="16207" max="16210" width="9.28515625" style="138" customWidth="1"/>
    <col min="16211" max="16260" width="1.28515625" style="138" customWidth="1"/>
    <col min="16261" max="16384" width="1.5703125" style="138"/>
  </cols>
  <sheetData>
    <row r="1" spans="2:83" ht="13.5" customHeight="1" x14ac:dyDescent="0.25">
      <c r="BZ1" s="139"/>
      <c r="CA1" s="139"/>
      <c r="CB1" s="139"/>
      <c r="CC1" s="139"/>
      <c r="CD1" s="139"/>
      <c r="CE1" s="139"/>
    </row>
    <row r="2" spans="2:83" ht="13.5" customHeight="1" x14ac:dyDescent="0.25">
      <c r="B2" s="142"/>
      <c r="C2" s="142"/>
      <c r="BJ2" s="465" t="s">
        <v>3</v>
      </c>
      <c r="BK2" s="466"/>
      <c r="BL2" s="466"/>
      <c r="BM2" s="466"/>
      <c r="BN2" s="466"/>
      <c r="BO2" s="466"/>
      <c r="BP2" s="466"/>
      <c r="BQ2" s="466"/>
      <c r="BR2" s="467"/>
      <c r="BS2" s="198"/>
      <c r="BZ2" s="139"/>
      <c r="CA2" s="139"/>
      <c r="CB2" s="139"/>
      <c r="CC2" s="139"/>
      <c r="CD2" s="139"/>
      <c r="CE2" s="139"/>
    </row>
    <row r="3" spans="2:83" ht="13.5" customHeight="1" x14ac:dyDescent="0.25">
      <c r="B3" s="652" t="s">
        <v>4</v>
      </c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2"/>
      <c r="BH3" s="652"/>
      <c r="BI3" s="652"/>
      <c r="BJ3" s="781" t="str">
        <f>Ф1Заполн!BJ6</f>
        <v>2018</v>
      </c>
      <c r="BK3" s="781"/>
      <c r="BL3" s="781"/>
      <c r="BM3" s="655" t="str">
        <f>Ф1Заполн!BM6</f>
        <v>01</v>
      </c>
      <c r="BN3" s="655"/>
      <c r="BO3" s="655"/>
      <c r="BP3" s="657" t="str">
        <f>Ф1Заполн!BP6</f>
        <v>01</v>
      </c>
      <c r="BQ3" s="657"/>
      <c r="BR3" s="657"/>
      <c r="BS3" s="198"/>
      <c r="BZ3" s="139"/>
      <c r="CA3" s="139"/>
      <c r="CB3" s="139"/>
      <c r="CC3" s="139"/>
      <c r="CD3" s="139"/>
      <c r="CE3" s="139"/>
    </row>
    <row r="4" spans="2:83" ht="13.5" customHeight="1" x14ac:dyDescent="0.25">
      <c r="B4" s="452" t="s">
        <v>5</v>
      </c>
      <c r="C4" s="452"/>
      <c r="D4" s="452"/>
      <c r="E4" s="452"/>
      <c r="F4" s="452"/>
      <c r="G4" s="452"/>
      <c r="H4" s="452"/>
      <c r="I4" s="452"/>
      <c r="J4" s="452"/>
      <c r="K4" s="659" t="str">
        <f>Ф1Заполн!J7</f>
        <v>ТОВАРИСТВО З ОБМЕЖЕНОЮ ВІДПОВІДАЛЬНІСТЮ "ФІНАНСОВА КОМПАНІЯ "КАПІТАЛ-ДНІПРО"</v>
      </c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  <c r="AO4" s="660"/>
      <c r="AP4" s="660"/>
      <c r="AQ4" s="660"/>
      <c r="AR4" s="660"/>
      <c r="AS4" s="660"/>
      <c r="AT4" s="660"/>
      <c r="AU4" s="660"/>
      <c r="AV4" s="660"/>
      <c r="AW4" s="660"/>
      <c r="AX4" s="660"/>
      <c r="BA4" s="452" t="s">
        <v>6</v>
      </c>
      <c r="BB4" s="452"/>
      <c r="BC4" s="452"/>
      <c r="BD4" s="452"/>
      <c r="BE4" s="452"/>
      <c r="BF4" s="452"/>
      <c r="BG4" s="452"/>
      <c r="BH4" s="452"/>
      <c r="BI4" s="453"/>
      <c r="BJ4" s="661" t="str">
        <f>Ф1Заполн!BJ7</f>
        <v>35740385</v>
      </c>
      <c r="BK4" s="782"/>
      <c r="BL4" s="782"/>
      <c r="BM4" s="782"/>
      <c r="BN4" s="782"/>
      <c r="BO4" s="782"/>
      <c r="BP4" s="782"/>
      <c r="BQ4" s="782"/>
      <c r="BR4" s="783"/>
      <c r="BS4" s="143"/>
      <c r="BZ4" s="139"/>
      <c r="CA4" s="139"/>
      <c r="CB4" s="139"/>
      <c r="CC4" s="139"/>
      <c r="CD4" s="139"/>
      <c r="CE4" s="139"/>
    </row>
    <row r="5" spans="2:83" ht="13.5" customHeight="1" x14ac:dyDescent="0.25">
      <c r="J5" s="179"/>
      <c r="K5" s="666" t="s">
        <v>187</v>
      </c>
      <c r="L5" s="666"/>
      <c r="M5" s="666"/>
      <c r="N5" s="666"/>
      <c r="O5" s="666"/>
      <c r="P5" s="666"/>
      <c r="Q5" s="666"/>
      <c r="R5" s="666"/>
      <c r="S5" s="666"/>
      <c r="T5" s="666"/>
      <c r="U5" s="666"/>
      <c r="V5" s="666"/>
      <c r="W5" s="666"/>
      <c r="X5" s="666"/>
      <c r="Y5" s="666"/>
      <c r="Z5" s="666"/>
      <c r="AA5" s="666"/>
      <c r="AB5" s="666"/>
      <c r="AC5" s="666"/>
      <c r="AD5" s="666"/>
      <c r="AE5" s="666"/>
      <c r="AF5" s="666"/>
      <c r="AG5" s="666"/>
      <c r="AH5" s="666"/>
      <c r="AI5" s="666"/>
      <c r="AJ5" s="666"/>
      <c r="AK5" s="666"/>
      <c r="AL5" s="666"/>
      <c r="AM5" s="666"/>
      <c r="AN5" s="666"/>
      <c r="AO5" s="666"/>
      <c r="AP5" s="666"/>
      <c r="AQ5" s="666"/>
      <c r="AR5" s="666"/>
      <c r="AS5" s="666"/>
      <c r="AT5" s="666"/>
      <c r="AU5" s="666"/>
      <c r="AV5" s="666"/>
      <c r="AW5" s="666"/>
      <c r="AX5" s="666"/>
      <c r="BZ5" s="139"/>
      <c r="CA5" s="139"/>
      <c r="CB5" s="139"/>
      <c r="CC5" s="139"/>
      <c r="CD5" s="139"/>
      <c r="CE5" s="139"/>
    </row>
    <row r="6" spans="2:83" ht="15" x14ac:dyDescent="0.25">
      <c r="BZ6" s="139"/>
      <c r="CA6" s="139"/>
      <c r="CB6" s="139"/>
      <c r="CC6" s="139"/>
      <c r="CD6" s="139"/>
      <c r="CE6" s="139"/>
    </row>
    <row r="7" spans="2:83" ht="23.25" customHeight="1" x14ac:dyDescent="0.25">
      <c r="B7" s="473" t="s">
        <v>253</v>
      </c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3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  <c r="BB7" s="473"/>
      <c r="BC7" s="473"/>
      <c r="BD7" s="473"/>
      <c r="BE7" s="473"/>
      <c r="BF7" s="473"/>
      <c r="BG7" s="473"/>
      <c r="BH7" s="473"/>
      <c r="BI7" s="473"/>
      <c r="BJ7" s="473"/>
      <c r="BK7" s="473"/>
      <c r="BL7" s="473"/>
      <c r="BM7" s="473"/>
      <c r="BN7" s="473"/>
      <c r="BO7" s="473"/>
      <c r="BP7" s="473"/>
      <c r="BQ7" s="473"/>
      <c r="BR7" s="473"/>
      <c r="BS7" s="199"/>
      <c r="BZ7" s="139"/>
      <c r="CA7" s="139"/>
      <c r="CB7" s="139"/>
      <c r="CC7" s="139"/>
      <c r="CD7" s="139"/>
      <c r="CE7" s="139"/>
    </row>
    <row r="8" spans="2:83" ht="21.75" customHeight="1" x14ac:dyDescent="0.25">
      <c r="B8" s="788" t="s">
        <v>189</v>
      </c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>
        <v>20</v>
      </c>
      <c r="AD8" s="788"/>
      <c r="AE8" s="788"/>
      <c r="AF8" s="668" t="str">
        <f>Ф1Заполн!AO19</f>
        <v>17</v>
      </c>
      <c r="AG8" s="669"/>
      <c r="AH8" s="669"/>
      <c r="AI8" s="477" t="s">
        <v>22</v>
      </c>
      <c r="AJ8" s="477"/>
      <c r="AK8" s="477"/>
      <c r="AL8" s="477"/>
      <c r="AM8" s="477"/>
      <c r="AN8" s="477"/>
      <c r="AO8" s="477"/>
      <c r="AP8" s="477"/>
      <c r="AQ8" s="477"/>
      <c r="AR8" s="477"/>
      <c r="AS8" s="477"/>
      <c r="AT8" s="477"/>
      <c r="AU8" s="477"/>
      <c r="AV8" s="477"/>
      <c r="AW8" s="477"/>
      <c r="AX8" s="477"/>
      <c r="AY8" s="477"/>
      <c r="AZ8" s="477"/>
      <c r="BA8" s="477"/>
      <c r="BB8" s="477"/>
      <c r="BC8" s="477"/>
      <c r="BD8" s="477"/>
      <c r="BE8" s="477"/>
      <c r="BF8" s="477"/>
      <c r="BG8" s="477"/>
      <c r="BH8" s="477"/>
      <c r="BI8" s="477"/>
      <c r="BJ8" s="477"/>
      <c r="BK8" s="477"/>
      <c r="BL8" s="477"/>
      <c r="BM8" s="477"/>
      <c r="BN8" s="477"/>
      <c r="BO8" s="477"/>
      <c r="BP8" s="477"/>
      <c r="BQ8" s="477"/>
      <c r="BR8" s="477"/>
      <c r="BS8" s="199"/>
      <c r="BZ8" s="139"/>
      <c r="CA8" s="139"/>
      <c r="CB8" s="139"/>
      <c r="CC8" s="139"/>
      <c r="CD8" s="139"/>
      <c r="CE8" s="139"/>
    </row>
    <row r="9" spans="2:83" ht="13.5" customHeight="1" x14ac:dyDescent="0.25">
      <c r="BZ9" s="139"/>
      <c r="CA9" s="139"/>
      <c r="CB9" s="139"/>
      <c r="CC9" s="139"/>
      <c r="CD9" s="139"/>
      <c r="CE9" s="139"/>
    </row>
    <row r="10" spans="2:83" ht="13.5" customHeight="1" x14ac:dyDescent="0.25">
      <c r="AO10" s="458" t="s">
        <v>254</v>
      </c>
      <c r="AP10" s="458"/>
      <c r="AQ10" s="458"/>
      <c r="AR10" s="458"/>
      <c r="AS10" s="458"/>
      <c r="AT10" s="458"/>
      <c r="AU10" s="458"/>
      <c r="AV10" s="458"/>
      <c r="AW10" s="458"/>
      <c r="AX10" s="464" t="s">
        <v>24</v>
      </c>
      <c r="AY10" s="464"/>
      <c r="AZ10" s="464"/>
      <c r="BA10" s="464"/>
      <c r="BB10" s="464"/>
      <c r="BC10" s="464"/>
      <c r="BD10" s="464"/>
      <c r="BE10" s="464"/>
      <c r="BF10" s="464"/>
      <c r="BG10" s="464"/>
      <c r="BH10" s="464"/>
      <c r="BI10" s="664"/>
      <c r="BJ10" s="465">
        <v>1801004</v>
      </c>
      <c r="BK10" s="466"/>
      <c r="BL10" s="466"/>
      <c r="BM10" s="466"/>
      <c r="BN10" s="466"/>
      <c r="BO10" s="466"/>
      <c r="BP10" s="466"/>
      <c r="BQ10" s="466"/>
      <c r="BR10" s="467"/>
      <c r="BS10" s="198"/>
      <c r="BZ10" s="139"/>
      <c r="CA10" s="139"/>
      <c r="CB10" s="139"/>
      <c r="CC10" s="139"/>
      <c r="CD10" s="139"/>
      <c r="CE10" s="139"/>
    </row>
    <row r="11" spans="2:83" ht="13.5" customHeight="1" x14ac:dyDescent="0.25">
      <c r="BZ11" s="139"/>
      <c r="CA11" s="139"/>
      <c r="CB11" s="139"/>
      <c r="CC11" s="139"/>
      <c r="CD11" s="139"/>
      <c r="CE11" s="139"/>
    </row>
    <row r="12" spans="2:83" ht="46.5" customHeight="1" x14ac:dyDescent="0.25">
      <c r="B12" s="492" t="s">
        <v>192</v>
      </c>
      <c r="C12" s="492"/>
      <c r="D12" s="492"/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2"/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2"/>
      <c r="AK12" s="492"/>
      <c r="AL12" s="479" t="s">
        <v>26</v>
      </c>
      <c r="AM12" s="479"/>
      <c r="AN12" s="479"/>
      <c r="AO12" s="479"/>
      <c r="AP12" s="479"/>
      <c r="AQ12" s="297" t="s">
        <v>484</v>
      </c>
      <c r="AR12" s="479" t="s">
        <v>193</v>
      </c>
      <c r="AS12" s="479"/>
      <c r="AT12" s="479"/>
      <c r="AU12" s="479"/>
      <c r="AV12" s="479"/>
      <c r="AW12" s="479"/>
      <c r="AX12" s="479"/>
      <c r="AY12" s="479"/>
      <c r="AZ12" s="479"/>
      <c r="BA12" s="479"/>
      <c r="BB12" s="479"/>
      <c r="BC12" s="479"/>
      <c r="BD12" s="479"/>
      <c r="BE12" s="479"/>
      <c r="BF12" s="479" t="s">
        <v>194</v>
      </c>
      <c r="BG12" s="479"/>
      <c r="BH12" s="479"/>
      <c r="BI12" s="479"/>
      <c r="BJ12" s="479"/>
      <c r="BK12" s="479"/>
      <c r="BL12" s="479"/>
      <c r="BM12" s="479"/>
      <c r="BN12" s="479"/>
      <c r="BO12" s="479"/>
      <c r="BP12" s="479"/>
      <c r="BQ12" s="479"/>
      <c r="BR12" s="479"/>
      <c r="BS12" s="479"/>
      <c r="BT12" s="200"/>
      <c r="BZ12" s="139"/>
      <c r="CA12" s="139"/>
      <c r="CB12" s="139"/>
      <c r="CC12" s="139"/>
      <c r="CD12" s="139"/>
      <c r="CE12" s="139"/>
    </row>
    <row r="13" spans="2:83" ht="13.5" customHeight="1" x14ac:dyDescent="0.25">
      <c r="B13" s="784">
        <v>1</v>
      </c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4"/>
      <c r="P13" s="784"/>
      <c r="Q13" s="784"/>
      <c r="R13" s="784"/>
      <c r="S13" s="784"/>
      <c r="T13" s="784"/>
      <c r="U13" s="784"/>
      <c r="V13" s="784"/>
      <c r="W13" s="784"/>
      <c r="X13" s="784"/>
      <c r="Y13" s="784"/>
      <c r="Z13" s="784"/>
      <c r="AA13" s="784"/>
      <c r="AB13" s="784"/>
      <c r="AC13" s="784"/>
      <c r="AD13" s="784"/>
      <c r="AE13" s="784"/>
      <c r="AF13" s="784"/>
      <c r="AG13" s="784"/>
      <c r="AH13" s="784"/>
      <c r="AI13" s="784"/>
      <c r="AJ13" s="784"/>
      <c r="AK13" s="784"/>
      <c r="AL13" s="479">
        <v>2</v>
      </c>
      <c r="AM13" s="479"/>
      <c r="AN13" s="479"/>
      <c r="AO13" s="479"/>
      <c r="AP13" s="479"/>
      <c r="AQ13" s="292">
        <v>3</v>
      </c>
      <c r="AR13" s="785">
        <v>4</v>
      </c>
      <c r="AS13" s="786"/>
      <c r="AT13" s="786"/>
      <c r="AU13" s="786"/>
      <c r="AV13" s="786"/>
      <c r="AW13" s="786"/>
      <c r="AX13" s="786"/>
      <c r="AY13" s="786"/>
      <c r="AZ13" s="786"/>
      <c r="BA13" s="786"/>
      <c r="BB13" s="786"/>
      <c r="BC13" s="786"/>
      <c r="BD13" s="786"/>
      <c r="BE13" s="787"/>
      <c r="BF13" s="479">
        <v>5</v>
      </c>
      <c r="BG13" s="479"/>
      <c r="BH13" s="479"/>
      <c r="BI13" s="479"/>
      <c r="BJ13" s="479"/>
      <c r="BK13" s="479"/>
      <c r="BL13" s="479"/>
      <c r="BM13" s="479"/>
      <c r="BN13" s="479"/>
      <c r="BO13" s="479"/>
      <c r="BP13" s="479"/>
      <c r="BQ13" s="479"/>
      <c r="BR13" s="479"/>
      <c r="BS13" s="479"/>
      <c r="BT13" s="143"/>
      <c r="BZ13" s="139"/>
      <c r="CA13" s="139"/>
      <c r="CB13" s="139"/>
      <c r="CC13" s="139"/>
      <c r="CD13" s="139"/>
      <c r="CE13" s="139"/>
    </row>
    <row r="14" spans="2:83" ht="13.5" customHeight="1" x14ac:dyDescent="0.25">
      <c r="B14" s="792" t="s">
        <v>255</v>
      </c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793"/>
      <c r="AJ14" s="793"/>
      <c r="AK14" s="794"/>
      <c r="AL14" s="717">
        <v>3000</v>
      </c>
      <c r="AM14" s="718"/>
      <c r="AN14" s="718"/>
      <c r="AO14" s="718"/>
      <c r="AP14" s="719"/>
      <c r="AQ14" s="313"/>
      <c r="AR14" s="798">
        <f>[1]Ф3Заполн!AQ14</f>
        <v>375</v>
      </c>
      <c r="AS14" s="799"/>
      <c r="AT14" s="799"/>
      <c r="AU14" s="799"/>
      <c r="AV14" s="799"/>
      <c r="AW14" s="799"/>
      <c r="AX14" s="799"/>
      <c r="AY14" s="799"/>
      <c r="AZ14" s="799"/>
      <c r="BA14" s="799"/>
      <c r="BB14" s="799"/>
      <c r="BC14" s="799"/>
      <c r="BD14" s="799"/>
      <c r="BE14" s="800"/>
      <c r="BF14" s="798">
        <f>[1]Ф3Заполн!BE14</f>
        <v>0</v>
      </c>
      <c r="BG14" s="799"/>
      <c r="BH14" s="799"/>
      <c r="BI14" s="799"/>
      <c r="BJ14" s="799"/>
      <c r="BK14" s="799"/>
      <c r="BL14" s="799"/>
      <c r="BM14" s="799"/>
      <c r="BN14" s="799"/>
      <c r="BO14" s="799"/>
      <c r="BP14" s="799"/>
      <c r="BQ14" s="799"/>
      <c r="BR14" s="799"/>
      <c r="BS14" s="800"/>
      <c r="BT14" s="143"/>
      <c r="BZ14" s="139"/>
      <c r="CA14" s="139"/>
      <c r="CB14" s="139"/>
      <c r="CC14" s="139"/>
      <c r="CD14" s="139"/>
      <c r="CE14" s="139"/>
    </row>
    <row r="15" spans="2:83" ht="13.5" customHeight="1" x14ac:dyDescent="0.25">
      <c r="B15" s="807" t="s">
        <v>256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9"/>
      <c r="AL15" s="795"/>
      <c r="AM15" s="796"/>
      <c r="AN15" s="796"/>
      <c r="AO15" s="796"/>
      <c r="AP15" s="797"/>
      <c r="AQ15" s="316"/>
      <c r="AR15" s="801"/>
      <c r="AS15" s="802"/>
      <c r="AT15" s="802"/>
      <c r="AU15" s="802"/>
      <c r="AV15" s="802"/>
      <c r="AW15" s="802"/>
      <c r="AX15" s="802"/>
      <c r="AY15" s="802"/>
      <c r="AZ15" s="802"/>
      <c r="BA15" s="802"/>
      <c r="BB15" s="802"/>
      <c r="BC15" s="802"/>
      <c r="BD15" s="802"/>
      <c r="BE15" s="803"/>
      <c r="BF15" s="801"/>
      <c r="BG15" s="802"/>
      <c r="BH15" s="802"/>
      <c r="BI15" s="802"/>
      <c r="BJ15" s="802"/>
      <c r="BK15" s="802"/>
      <c r="BL15" s="802"/>
      <c r="BM15" s="802"/>
      <c r="BN15" s="802"/>
      <c r="BO15" s="802"/>
      <c r="BP15" s="802"/>
      <c r="BQ15" s="802"/>
      <c r="BR15" s="802"/>
      <c r="BS15" s="803"/>
      <c r="BT15" s="143"/>
      <c r="BZ15" s="139"/>
      <c r="CA15" s="139"/>
      <c r="CB15" s="139"/>
      <c r="CC15" s="139"/>
      <c r="CD15" s="139"/>
      <c r="CE15" s="139"/>
    </row>
    <row r="16" spans="2:83" ht="13.5" customHeight="1" x14ac:dyDescent="0.25">
      <c r="B16" s="810" t="s">
        <v>257</v>
      </c>
      <c r="C16" s="811"/>
      <c r="D16" s="811"/>
      <c r="E16" s="811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1"/>
      <c r="AE16" s="811"/>
      <c r="AF16" s="811"/>
      <c r="AG16" s="811"/>
      <c r="AH16" s="811"/>
      <c r="AI16" s="811"/>
      <c r="AJ16" s="811"/>
      <c r="AK16" s="812"/>
      <c r="AL16" s="720"/>
      <c r="AM16" s="721"/>
      <c r="AN16" s="721"/>
      <c r="AO16" s="721"/>
      <c r="AP16" s="722"/>
      <c r="AQ16" s="314"/>
      <c r="AR16" s="804"/>
      <c r="AS16" s="805"/>
      <c r="AT16" s="805"/>
      <c r="AU16" s="805"/>
      <c r="AV16" s="805"/>
      <c r="AW16" s="805"/>
      <c r="AX16" s="805"/>
      <c r="AY16" s="805"/>
      <c r="AZ16" s="805"/>
      <c r="BA16" s="805"/>
      <c r="BB16" s="805"/>
      <c r="BC16" s="805"/>
      <c r="BD16" s="805"/>
      <c r="BE16" s="806"/>
      <c r="BF16" s="804"/>
      <c r="BG16" s="805"/>
      <c r="BH16" s="805"/>
      <c r="BI16" s="805"/>
      <c r="BJ16" s="805"/>
      <c r="BK16" s="805"/>
      <c r="BL16" s="805"/>
      <c r="BM16" s="805"/>
      <c r="BN16" s="805"/>
      <c r="BO16" s="805"/>
      <c r="BP16" s="805"/>
      <c r="BQ16" s="805"/>
      <c r="BR16" s="805"/>
      <c r="BS16" s="806"/>
      <c r="BT16" s="143"/>
      <c r="BZ16" s="139"/>
      <c r="CA16" s="139"/>
      <c r="CB16" s="139"/>
      <c r="CC16" s="139"/>
      <c r="CD16" s="139"/>
      <c r="CE16" s="139"/>
    </row>
    <row r="17" spans="2:72" ht="13.5" customHeight="1" x14ac:dyDescent="0.2">
      <c r="B17" s="789" t="s">
        <v>258</v>
      </c>
      <c r="C17" s="789"/>
      <c r="D17" s="789"/>
      <c r="E17" s="789"/>
      <c r="F17" s="789"/>
      <c r="G17" s="789"/>
      <c r="H17" s="789"/>
      <c r="I17" s="789"/>
      <c r="J17" s="789"/>
      <c r="K17" s="789"/>
      <c r="L17" s="789"/>
      <c r="M17" s="789"/>
      <c r="N17" s="789"/>
      <c r="O17" s="789"/>
      <c r="P17" s="789"/>
      <c r="Q17" s="789"/>
      <c r="R17" s="789"/>
      <c r="S17" s="789"/>
      <c r="T17" s="789"/>
      <c r="U17" s="789"/>
      <c r="V17" s="789"/>
      <c r="W17" s="789"/>
      <c r="X17" s="789"/>
      <c r="Y17" s="789"/>
      <c r="Z17" s="789"/>
      <c r="AA17" s="789"/>
      <c r="AB17" s="789"/>
      <c r="AC17" s="789"/>
      <c r="AD17" s="789"/>
      <c r="AE17" s="789"/>
      <c r="AF17" s="789"/>
      <c r="AG17" s="789"/>
      <c r="AH17" s="789"/>
      <c r="AI17" s="789"/>
      <c r="AJ17" s="789"/>
      <c r="AK17" s="789"/>
      <c r="AL17" s="479">
        <v>3005</v>
      </c>
      <c r="AM17" s="479"/>
      <c r="AN17" s="479"/>
      <c r="AO17" s="479"/>
      <c r="AP17" s="479"/>
      <c r="AQ17" s="297"/>
      <c r="AR17" s="790">
        <f>[1]Ф3Заполн!AQ17</f>
        <v>0</v>
      </c>
      <c r="AS17" s="790"/>
      <c r="AT17" s="790"/>
      <c r="AU17" s="790"/>
      <c r="AV17" s="790"/>
      <c r="AW17" s="790"/>
      <c r="AX17" s="790"/>
      <c r="AY17" s="790"/>
      <c r="AZ17" s="790"/>
      <c r="BA17" s="790"/>
      <c r="BB17" s="790"/>
      <c r="BC17" s="790"/>
      <c r="BD17" s="790"/>
      <c r="BE17" s="790"/>
      <c r="BF17" s="790">
        <f>[1]Ф3Заполн!BE17</f>
        <v>0</v>
      </c>
      <c r="BG17" s="790"/>
      <c r="BH17" s="790"/>
      <c r="BI17" s="790"/>
      <c r="BJ17" s="790"/>
      <c r="BK17" s="790"/>
      <c r="BL17" s="790"/>
      <c r="BM17" s="790"/>
      <c r="BN17" s="790"/>
      <c r="BO17" s="790"/>
      <c r="BP17" s="790"/>
      <c r="BQ17" s="790"/>
      <c r="BR17" s="790"/>
      <c r="BS17" s="790"/>
      <c r="BT17" s="143"/>
    </row>
    <row r="18" spans="2:72" ht="13.5" customHeight="1" x14ac:dyDescent="0.2">
      <c r="B18" s="685" t="s">
        <v>259</v>
      </c>
      <c r="C18" s="685"/>
      <c r="D18" s="685"/>
      <c r="E18" s="685"/>
      <c r="F18" s="685"/>
      <c r="G18" s="685"/>
      <c r="H18" s="685"/>
      <c r="I18" s="685"/>
      <c r="J18" s="685"/>
      <c r="K18" s="685"/>
      <c r="L18" s="685"/>
      <c r="M18" s="685"/>
      <c r="N18" s="685"/>
      <c r="O18" s="685"/>
      <c r="P18" s="685"/>
      <c r="Q18" s="685"/>
      <c r="R18" s="685"/>
      <c r="S18" s="685"/>
      <c r="T18" s="685"/>
      <c r="U18" s="685"/>
      <c r="V18" s="685"/>
      <c r="W18" s="685"/>
      <c r="X18" s="685"/>
      <c r="Y18" s="685"/>
      <c r="Z18" s="685"/>
      <c r="AA18" s="685"/>
      <c r="AB18" s="685"/>
      <c r="AC18" s="685"/>
      <c r="AD18" s="685"/>
      <c r="AE18" s="685"/>
      <c r="AF18" s="685"/>
      <c r="AG18" s="685"/>
      <c r="AH18" s="685"/>
      <c r="AI18" s="685"/>
      <c r="AJ18" s="685"/>
      <c r="AK18" s="685"/>
      <c r="AL18" s="479">
        <v>3006</v>
      </c>
      <c r="AM18" s="479"/>
      <c r="AN18" s="479"/>
      <c r="AO18" s="479"/>
      <c r="AP18" s="479"/>
      <c r="AQ18" s="297"/>
      <c r="AR18" s="791">
        <f>[1]Ф3Заполн!AQ18</f>
        <v>0</v>
      </c>
      <c r="AS18" s="791"/>
      <c r="AT18" s="791"/>
      <c r="AU18" s="791"/>
      <c r="AV18" s="791"/>
      <c r="AW18" s="791"/>
      <c r="AX18" s="791"/>
      <c r="AY18" s="791"/>
      <c r="AZ18" s="791"/>
      <c r="BA18" s="791"/>
      <c r="BB18" s="791"/>
      <c r="BC18" s="791"/>
      <c r="BD18" s="791"/>
      <c r="BE18" s="791"/>
      <c r="BF18" s="791">
        <f>[1]Ф3Заполн!BE18</f>
        <v>0</v>
      </c>
      <c r="BG18" s="791"/>
      <c r="BH18" s="791"/>
      <c r="BI18" s="791"/>
      <c r="BJ18" s="791"/>
      <c r="BK18" s="791"/>
      <c r="BL18" s="791"/>
      <c r="BM18" s="791"/>
      <c r="BN18" s="791"/>
      <c r="BO18" s="791"/>
      <c r="BP18" s="791"/>
      <c r="BQ18" s="791"/>
      <c r="BR18" s="791"/>
      <c r="BS18" s="791"/>
      <c r="BT18" s="143"/>
    </row>
    <row r="19" spans="2:72" ht="13.5" customHeight="1" x14ac:dyDescent="0.2">
      <c r="B19" s="685" t="s">
        <v>260</v>
      </c>
      <c r="C19" s="685"/>
      <c r="D19" s="685"/>
      <c r="E19" s="685"/>
      <c r="F19" s="685"/>
      <c r="G19" s="685"/>
      <c r="H19" s="685"/>
      <c r="I19" s="685"/>
      <c r="J19" s="685"/>
      <c r="K19" s="685"/>
      <c r="L19" s="685"/>
      <c r="M19" s="685"/>
      <c r="N19" s="685"/>
      <c r="O19" s="685"/>
      <c r="P19" s="685"/>
      <c r="Q19" s="685"/>
      <c r="R19" s="685"/>
      <c r="S19" s="685"/>
      <c r="T19" s="685"/>
      <c r="U19" s="685"/>
      <c r="V19" s="685"/>
      <c r="W19" s="685"/>
      <c r="X19" s="685"/>
      <c r="Y19" s="685"/>
      <c r="Z19" s="685"/>
      <c r="AA19" s="685"/>
      <c r="AB19" s="685"/>
      <c r="AC19" s="685"/>
      <c r="AD19" s="685"/>
      <c r="AE19" s="685"/>
      <c r="AF19" s="685"/>
      <c r="AG19" s="685"/>
      <c r="AH19" s="685"/>
      <c r="AI19" s="685"/>
      <c r="AJ19" s="685"/>
      <c r="AK19" s="685"/>
      <c r="AL19" s="479">
        <v>3010</v>
      </c>
      <c r="AM19" s="479"/>
      <c r="AN19" s="479"/>
      <c r="AO19" s="479"/>
      <c r="AP19" s="479"/>
      <c r="AQ19" s="297"/>
      <c r="AR19" s="790">
        <f>[1]Ф3Заполн!AQ19</f>
        <v>0</v>
      </c>
      <c r="AS19" s="790"/>
      <c r="AT19" s="790"/>
      <c r="AU19" s="790"/>
      <c r="AV19" s="790"/>
      <c r="AW19" s="790"/>
      <c r="AX19" s="790"/>
      <c r="AY19" s="790"/>
      <c r="AZ19" s="790"/>
      <c r="BA19" s="790"/>
      <c r="BB19" s="790"/>
      <c r="BC19" s="790"/>
      <c r="BD19" s="790"/>
      <c r="BE19" s="790"/>
      <c r="BF19" s="790">
        <f>[1]Ф3Заполн!BE19</f>
        <v>0</v>
      </c>
      <c r="BG19" s="790"/>
      <c r="BH19" s="790"/>
      <c r="BI19" s="790"/>
      <c r="BJ19" s="790"/>
      <c r="BK19" s="790"/>
      <c r="BL19" s="790"/>
      <c r="BM19" s="790"/>
      <c r="BN19" s="790"/>
      <c r="BO19" s="790"/>
      <c r="BP19" s="790"/>
      <c r="BQ19" s="790"/>
      <c r="BR19" s="790"/>
      <c r="BS19" s="790"/>
      <c r="BT19" s="143"/>
    </row>
    <row r="20" spans="2:72" ht="13.5" customHeight="1" x14ac:dyDescent="0.2">
      <c r="B20" s="685" t="s">
        <v>327</v>
      </c>
      <c r="C20" s="685"/>
      <c r="D20" s="685"/>
      <c r="E20" s="685"/>
      <c r="F20" s="685"/>
      <c r="G20" s="685"/>
      <c r="H20" s="685"/>
      <c r="I20" s="685"/>
      <c r="J20" s="685"/>
      <c r="K20" s="685"/>
      <c r="L20" s="685"/>
      <c r="M20" s="685"/>
      <c r="N20" s="685"/>
      <c r="O20" s="685"/>
      <c r="P20" s="685"/>
      <c r="Q20" s="685"/>
      <c r="R20" s="685"/>
      <c r="S20" s="685"/>
      <c r="T20" s="685"/>
      <c r="U20" s="685"/>
      <c r="V20" s="685"/>
      <c r="W20" s="685"/>
      <c r="X20" s="685"/>
      <c r="Y20" s="685"/>
      <c r="Z20" s="685"/>
      <c r="AA20" s="685"/>
      <c r="AB20" s="685"/>
      <c r="AC20" s="685"/>
      <c r="AD20" s="685"/>
      <c r="AE20" s="685"/>
      <c r="AF20" s="685"/>
      <c r="AG20" s="685"/>
      <c r="AH20" s="685"/>
      <c r="AI20" s="685"/>
      <c r="AJ20" s="685"/>
      <c r="AK20" s="685"/>
      <c r="AL20" s="479">
        <v>3011</v>
      </c>
      <c r="AM20" s="479"/>
      <c r="AN20" s="479"/>
      <c r="AO20" s="479"/>
      <c r="AP20" s="479"/>
      <c r="AQ20" s="297"/>
      <c r="AR20" s="790">
        <f>[1]Ф3Заполн!AQ20</f>
        <v>0</v>
      </c>
      <c r="AS20" s="790"/>
      <c r="AT20" s="790"/>
      <c r="AU20" s="790"/>
      <c r="AV20" s="790"/>
      <c r="AW20" s="790"/>
      <c r="AX20" s="790"/>
      <c r="AY20" s="790"/>
      <c r="AZ20" s="790"/>
      <c r="BA20" s="790"/>
      <c r="BB20" s="790"/>
      <c r="BC20" s="790"/>
      <c r="BD20" s="790"/>
      <c r="BE20" s="790"/>
      <c r="BF20" s="790">
        <f>[1]Ф3Заполн!BE20</f>
        <v>0</v>
      </c>
      <c r="BG20" s="790"/>
      <c r="BH20" s="790"/>
      <c r="BI20" s="790"/>
      <c r="BJ20" s="790"/>
      <c r="BK20" s="790"/>
      <c r="BL20" s="790"/>
      <c r="BM20" s="790"/>
      <c r="BN20" s="790"/>
      <c r="BO20" s="790"/>
      <c r="BP20" s="790"/>
      <c r="BQ20" s="790"/>
      <c r="BR20" s="790"/>
      <c r="BS20" s="790"/>
      <c r="BT20" s="143"/>
    </row>
    <row r="21" spans="2:72" ht="13.5" customHeight="1" x14ac:dyDescent="0.2">
      <c r="B21" s="685" t="s">
        <v>328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  <c r="AD21" s="685"/>
      <c r="AE21" s="685"/>
      <c r="AF21" s="685"/>
      <c r="AG21" s="685"/>
      <c r="AH21" s="685"/>
      <c r="AI21" s="685"/>
      <c r="AJ21" s="685"/>
      <c r="AK21" s="685"/>
      <c r="AL21" s="479">
        <v>3015</v>
      </c>
      <c r="AM21" s="479"/>
      <c r="AN21" s="479"/>
      <c r="AO21" s="479"/>
      <c r="AP21" s="479"/>
      <c r="AQ21" s="297"/>
      <c r="AR21" s="790">
        <f>[1]Ф3Заполн!AQ21</f>
        <v>0</v>
      </c>
      <c r="AS21" s="790"/>
      <c r="AT21" s="790"/>
      <c r="AU21" s="790"/>
      <c r="AV21" s="790"/>
      <c r="AW21" s="790"/>
      <c r="AX21" s="790"/>
      <c r="AY21" s="790"/>
      <c r="AZ21" s="790"/>
      <c r="BA21" s="790"/>
      <c r="BB21" s="790"/>
      <c r="BC21" s="790"/>
      <c r="BD21" s="790"/>
      <c r="BE21" s="790"/>
      <c r="BF21" s="790">
        <f>[1]Ф3Заполн!BE21</f>
        <v>0</v>
      </c>
      <c r="BG21" s="790"/>
      <c r="BH21" s="790"/>
      <c r="BI21" s="790"/>
      <c r="BJ21" s="790"/>
      <c r="BK21" s="790"/>
      <c r="BL21" s="790"/>
      <c r="BM21" s="790"/>
      <c r="BN21" s="790"/>
      <c r="BO21" s="790"/>
      <c r="BP21" s="790"/>
      <c r="BQ21" s="790"/>
      <c r="BR21" s="790"/>
      <c r="BS21" s="790"/>
      <c r="BT21" s="143"/>
    </row>
    <row r="22" spans="2:72" ht="13.5" customHeight="1" x14ac:dyDescent="0.2">
      <c r="B22" s="685" t="s">
        <v>329</v>
      </c>
      <c r="C22" s="685"/>
      <c r="D22" s="685"/>
      <c r="E22" s="685"/>
      <c r="F22" s="685"/>
      <c r="G22" s="685"/>
      <c r="H22" s="685"/>
      <c r="I22" s="685"/>
      <c r="J22" s="685"/>
      <c r="K22" s="685"/>
      <c r="L22" s="685"/>
      <c r="M22" s="685"/>
      <c r="N22" s="685"/>
      <c r="O22" s="685"/>
      <c r="P22" s="685"/>
      <c r="Q22" s="685"/>
      <c r="R22" s="685"/>
      <c r="S22" s="685"/>
      <c r="T22" s="685"/>
      <c r="U22" s="685"/>
      <c r="V22" s="685"/>
      <c r="W22" s="685"/>
      <c r="X22" s="685"/>
      <c r="Y22" s="685"/>
      <c r="Z22" s="685"/>
      <c r="AA22" s="685"/>
      <c r="AB22" s="685"/>
      <c r="AC22" s="685"/>
      <c r="AD22" s="685"/>
      <c r="AE22" s="685"/>
      <c r="AF22" s="685"/>
      <c r="AG22" s="685"/>
      <c r="AH22" s="685"/>
      <c r="AI22" s="685"/>
      <c r="AJ22" s="685"/>
      <c r="AK22" s="685"/>
      <c r="AL22" s="479">
        <v>3020</v>
      </c>
      <c r="AM22" s="479"/>
      <c r="AN22" s="479"/>
      <c r="AO22" s="479"/>
      <c r="AP22" s="479"/>
      <c r="AQ22" s="297"/>
      <c r="AR22" s="790">
        <f>[1]Ф3Заполн!AQ22</f>
        <v>0</v>
      </c>
      <c r="AS22" s="790"/>
      <c r="AT22" s="790"/>
      <c r="AU22" s="790"/>
      <c r="AV22" s="790"/>
      <c r="AW22" s="790"/>
      <c r="AX22" s="790"/>
      <c r="AY22" s="790"/>
      <c r="AZ22" s="790"/>
      <c r="BA22" s="790"/>
      <c r="BB22" s="790"/>
      <c r="BC22" s="790"/>
      <c r="BD22" s="790"/>
      <c r="BE22" s="790"/>
      <c r="BF22" s="790">
        <f>[1]Ф3Заполн!BE22</f>
        <v>0</v>
      </c>
      <c r="BG22" s="790"/>
      <c r="BH22" s="790"/>
      <c r="BI22" s="790"/>
      <c r="BJ22" s="790"/>
      <c r="BK22" s="790"/>
      <c r="BL22" s="790"/>
      <c r="BM22" s="790"/>
      <c r="BN22" s="790"/>
      <c r="BO22" s="790"/>
      <c r="BP22" s="790"/>
      <c r="BQ22" s="790"/>
      <c r="BR22" s="790"/>
      <c r="BS22" s="790"/>
      <c r="BT22" s="143"/>
    </row>
    <row r="23" spans="2:72" ht="29.25" customHeight="1" x14ac:dyDescent="0.2">
      <c r="B23" s="685" t="s">
        <v>330</v>
      </c>
      <c r="C23" s="685"/>
      <c r="D23" s="685"/>
      <c r="E23" s="685"/>
      <c r="F23" s="685"/>
      <c r="G23" s="685"/>
      <c r="H23" s="685"/>
      <c r="I23" s="685"/>
      <c r="J23" s="685"/>
      <c r="K23" s="685"/>
      <c r="L23" s="685"/>
      <c r="M23" s="685"/>
      <c r="N23" s="685"/>
      <c r="O23" s="685"/>
      <c r="P23" s="685"/>
      <c r="Q23" s="685"/>
      <c r="R23" s="685"/>
      <c r="S23" s="685"/>
      <c r="T23" s="685"/>
      <c r="U23" s="685"/>
      <c r="V23" s="685"/>
      <c r="W23" s="685"/>
      <c r="X23" s="685"/>
      <c r="Y23" s="685"/>
      <c r="Z23" s="685"/>
      <c r="AA23" s="685"/>
      <c r="AB23" s="685"/>
      <c r="AC23" s="685"/>
      <c r="AD23" s="685"/>
      <c r="AE23" s="685"/>
      <c r="AF23" s="685"/>
      <c r="AG23" s="685"/>
      <c r="AH23" s="685"/>
      <c r="AI23" s="685"/>
      <c r="AJ23" s="685"/>
      <c r="AK23" s="685"/>
      <c r="AL23" s="479">
        <v>3025</v>
      </c>
      <c r="AM23" s="479"/>
      <c r="AN23" s="479"/>
      <c r="AO23" s="479"/>
      <c r="AP23" s="479"/>
      <c r="AQ23" s="297"/>
      <c r="AR23" s="790">
        <f>[1]Ф3Заполн!AQ23</f>
        <v>6</v>
      </c>
      <c r="AS23" s="790"/>
      <c r="AT23" s="790"/>
      <c r="AU23" s="790"/>
      <c r="AV23" s="790"/>
      <c r="AW23" s="790"/>
      <c r="AX23" s="790"/>
      <c r="AY23" s="790"/>
      <c r="AZ23" s="790"/>
      <c r="BA23" s="790"/>
      <c r="BB23" s="790"/>
      <c r="BC23" s="790"/>
      <c r="BD23" s="790"/>
      <c r="BE23" s="790"/>
      <c r="BF23" s="790">
        <f>[1]Ф3Заполн!BE23</f>
        <v>0</v>
      </c>
      <c r="BG23" s="790"/>
      <c r="BH23" s="790"/>
      <c r="BI23" s="790"/>
      <c r="BJ23" s="790"/>
      <c r="BK23" s="790"/>
      <c r="BL23" s="790"/>
      <c r="BM23" s="790"/>
      <c r="BN23" s="790"/>
      <c r="BO23" s="790"/>
      <c r="BP23" s="790"/>
      <c r="BQ23" s="790"/>
      <c r="BR23" s="790"/>
      <c r="BS23" s="790"/>
      <c r="BT23" s="143"/>
    </row>
    <row r="24" spans="2:72" ht="13.5" customHeight="1" x14ac:dyDescent="0.2">
      <c r="B24" s="685" t="s">
        <v>331</v>
      </c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685"/>
      <c r="R24" s="685"/>
      <c r="S24" s="685"/>
      <c r="T24" s="685"/>
      <c r="U24" s="685"/>
      <c r="V24" s="685"/>
      <c r="W24" s="685"/>
      <c r="X24" s="685"/>
      <c r="Y24" s="685"/>
      <c r="Z24" s="685"/>
      <c r="AA24" s="685"/>
      <c r="AB24" s="685"/>
      <c r="AC24" s="685"/>
      <c r="AD24" s="685"/>
      <c r="AE24" s="685"/>
      <c r="AF24" s="685"/>
      <c r="AG24" s="685"/>
      <c r="AH24" s="685"/>
      <c r="AI24" s="685"/>
      <c r="AJ24" s="685"/>
      <c r="AK24" s="685"/>
      <c r="AL24" s="673">
        <v>3035</v>
      </c>
      <c r="AM24" s="674"/>
      <c r="AN24" s="674"/>
      <c r="AO24" s="674"/>
      <c r="AP24" s="675"/>
      <c r="AQ24" s="294"/>
      <c r="AR24" s="790">
        <f>[1]Ф3Заполн!AQ24</f>
        <v>0</v>
      </c>
      <c r="AS24" s="790"/>
      <c r="AT24" s="790"/>
      <c r="AU24" s="790"/>
      <c r="AV24" s="790"/>
      <c r="AW24" s="790"/>
      <c r="AX24" s="790"/>
      <c r="AY24" s="790"/>
      <c r="AZ24" s="790"/>
      <c r="BA24" s="790"/>
      <c r="BB24" s="790"/>
      <c r="BC24" s="790"/>
      <c r="BD24" s="790"/>
      <c r="BE24" s="790"/>
      <c r="BF24" s="790">
        <f>[1]Ф3Заполн!BE24</f>
        <v>0</v>
      </c>
      <c r="BG24" s="790"/>
      <c r="BH24" s="790"/>
      <c r="BI24" s="790"/>
      <c r="BJ24" s="790"/>
      <c r="BK24" s="790"/>
      <c r="BL24" s="790"/>
      <c r="BM24" s="790"/>
      <c r="BN24" s="790"/>
      <c r="BO24" s="790"/>
      <c r="BP24" s="790"/>
      <c r="BQ24" s="790"/>
      <c r="BR24" s="790"/>
      <c r="BS24" s="790"/>
      <c r="BT24" s="143"/>
    </row>
    <row r="25" spans="2:72" ht="13.5" customHeight="1" x14ac:dyDescent="0.2">
      <c r="B25" s="685" t="s">
        <v>332</v>
      </c>
      <c r="C25" s="685"/>
      <c r="D25" s="685"/>
      <c r="E25" s="685"/>
      <c r="F25" s="685"/>
      <c r="G25" s="685"/>
      <c r="H25" s="685"/>
      <c r="I25" s="685"/>
      <c r="J25" s="685"/>
      <c r="K25" s="685"/>
      <c r="L25" s="685"/>
      <c r="M25" s="685"/>
      <c r="N25" s="685"/>
      <c r="O25" s="685"/>
      <c r="P25" s="685"/>
      <c r="Q25" s="685"/>
      <c r="R25" s="685"/>
      <c r="S25" s="685"/>
      <c r="T25" s="685"/>
      <c r="U25" s="685"/>
      <c r="V25" s="685"/>
      <c r="W25" s="685"/>
      <c r="X25" s="685"/>
      <c r="Y25" s="685"/>
      <c r="Z25" s="685"/>
      <c r="AA25" s="685"/>
      <c r="AB25" s="685"/>
      <c r="AC25" s="685"/>
      <c r="AD25" s="685"/>
      <c r="AE25" s="685"/>
      <c r="AF25" s="685"/>
      <c r="AG25" s="685"/>
      <c r="AH25" s="685"/>
      <c r="AI25" s="685"/>
      <c r="AJ25" s="685"/>
      <c r="AK25" s="685"/>
      <c r="AL25" s="673">
        <v>3040</v>
      </c>
      <c r="AM25" s="674"/>
      <c r="AN25" s="674"/>
      <c r="AO25" s="674"/>
      <c r="AP25" s="675"/>
      <c r="AQ25" s="294"/>
      <c r="AR25" s="790">
        <f>[1]Ф3Заполн!AQ25</f>
        <v>0</v>
      </c>
      <c r="AS25" s="790"/>
      <c r="AT25" s="790"/>
      <c r="AU25" s="790"/>
      <c r="AV25" s="790"/>
      <c r="AW25" s="790"/>
      <c r="AX25" s="790"/>
      <c r="AY25" s="790"/>
      <c r="AZ25" s="790"/>
      <c r="BA25" s="790"/>
      <c r="BB25" s="790"/>
      <c r="BC25" s="790"/>
      <c r="BD25" s="790"/>
      <c r="BE25" s="790"/>
      <c r="BF25" s="790">
        <f>[1]Ф3Заполн!BE25</f>
        <v>0</v>
      </c>
      <c r="BG25" s="790"/>
      <c r="BH25" s="790"/>
      <c r="BI25" s="790"/>
      <c r="BJ25" s="790"/>
      <c r="BK25" s="790"/>
      <c r="BL25" s="790"/>
      <c r="BM25" s="790"/>
      <c r="BN25" s="790"/>
      <c r="BO25" s="790"/>
      <c r="BP25" s="790"/>
      <c r="BQ25" s="790"/>
      <c r="BR25" s="790"/>
      <c r="BS25" s="790"/>
      <c r="BT25" s="143"/>
    </row>
    <row r="26" spans="2:72" ht="26.25" customHeight="1" x14ac:dyDescent="0.2">
      <c r="B26" s="685" t="s">
        <v>333</v>
      </c>
      <c r="C26" s="685"/>
      <c r="D26" s="685"/>
      <c r="E26" s="685"/>
      <c r="F26" s="685"/>
      <c r="G26" s="685"/>
      <c r="H26" s="685"/>
      <c r="I26" s="685"/>
      <c r="J26" s="685"/>
      <c r="K26" s="685"/>
      <c r="L26" s="685"/>
      <c r="M26" s="685"/>
      <c r="N26" s="685"/>
      <c r="O26" s="685"/>
      <c r="P26" s="685"/>
      <c r="Q26" s="685"/>
      <c r="R26" s="685"/>
      <c r="S26" s="685"/>
      <c r="T26" s="685"/>
      <c r="U26" s="685"/>
      <c r="V26" s="685"/>
      <c r="W26" s="685"/>
      <c r="X26" s="685"/>
      <c r="Y26" s="685"/>
      <c r="Z26" s="685"/>
      <c r="AA26" s="685"/>
      <c r="AB26" s="685"/>
      <c r="AC26" s="685"/>
      <c r="AD26" s="685"/>
      <c r="AE26" s="685"/>
      <c r="AF26" s="685"/>
      <c r="AG26" s="685"/>
      <c r="AH26" s="685"/>
      <c r="AI26" s="685"/>
      <c r="AJ26" s="685"/>
      <c r="AK26" s="685"/>
      <c r="AL26" s="673">
        <v>3045</v>
      </c>
      <c r="AM26" s="674"/>
      <c r="AN26" s="674"/>
      <c r="AO26" s="674"/>
      <c r="AP26" s="675"/>
      <c r="AQ26" s="294"/>
      <c r="AR26" s="790">
        <f>[1]Ф3Заполн!AQ26</f>
        <v>0</v>
      </c>
      <c r="AS26" s="790"/>
      <c r="AT26" s="790"/>
      <c r="AU26" s="790"/>
      <c r="AV26" s="790"/>
      <c r="AW26" s="790"/>
      <c r="AX26" s="790"/>
      <c r="AY26" s="790"/>
      <c r="AZ26" s="790"/>
      <c r="BA26" s="790"/>
      <c r="BB26" s="790"/>
      <c r="BC26" s="790"/>
      <c r="BD26" s="790"/>
      <c r="BE26" s="790"/>
      <c r="BF26" s="790">
        <f>[1]Ф3Заполн!BE26</f>
        <v>0</v>
      </c>
      <c r="BG26" s="790"/>
      <c r="BH26" s="790"/>
      <c r="BI26" s="790"/>
      <c r="BJ26" s="790"/>
      <c r="BK26" s="790"/>
      <c r="BL26" s="790"/>
      <c r="BM26" s="790"/>
      <c r="BN26" s="790"/>
      <c r="BO26" s="790"/>
      <c r="BP26" s="790"/>
      <c r="BQ26" s="790"/>
      <c r="BR26" s="790"/>
      <c r="BS26" s="790"/>
      <c r="BT26" s="143"/>
    </row>
    <row r="27" spans="2:72" ht="13.5" customHeight="1" x14ac:dyDescent="0.2">
      <c r="B27" s="685" t="s">
        <v>334</v>
      </c>
      <c r="C27" s="685"/>
      <c r="D27" s="685"/>
      <c r="E27" s="685"/>
      <c r="F27" s="685"/>
      <c r="G27" s="685"/>
      <c r="H27" s="685"/>
      <c r="I27" s="685"/>
      <c r="J27" s="685"/>
      <c r="K27" s="685"/>
      <c r="L27" s="685"/>
      <c r="M27" s="685"/>
      <c r="N27" s="685"/>
      <c r="O27" s="685"/>
      <c r="P27" s="685"/>
      <c r="Q27" s="685"/>
      <c r="R27" s="685"/>
      <c r="S27" s="685"/>
      <c r="T27" s="685"/>
      <c r="U27" s="685"/>
      <c r="V27" s="685"/>
      <c r="W27" s="685"/>
      <c r="X27" s="685"/>
      <c r="Y27" s="685"/>
      <c r="Z27" s="685"/>
      <c r="AA27" s="685"/>
      <c r="AB27" s="685"/>
      <c r="AC27" s="685"/>
      <c r="AD27" s="685"/>
      <c r="AE27" s="685"/>
      <c r="AF27" s="685"/>
      <c r="AG27" s="685"/>
      <c r="AH27" s="685"/>
      <c r="AI27" s="685"/>
      <c r="AJ27" s="685"/>
      <c r="AK27" s="685"/>
      <c r="AL27" s="673">
        <v>3050</v>
      </c>
      <c r="AM27" s="674"/>
      <c r="AN27" s="674"/>
      <c r="AO27" s="674"/>
      <c r="AP27" s="675"/>
      <c r="AQ27" s="294"/>
      <c r="AR27" s="790">
        <f>[1]Ф3Заполн!AQ27</f>
        <v>0</v>
      </c>
      <c r="AS27" s="790"/>
      <c r="AT27" s="790"/>
      <c r="AU27" s="790"/>
      <c r="AV27" s="790"/>
      <c r="AW27" s="790"/>
      <c r="AX27" s="790"/>
      <c r="AY27" s="790"/>
      <c r="AZ27" s="790"/>
      <c r="BA27" s="790"/>
      <c r="BB27" s="790"/>
      <c r="BC27" s="790"/>
      <c r="BD27" s="790"/>
      <c r="BE27" s="790"/>
      <c r="BF27" s="790">
        <f>[1]Ф3Заполн!BE27</f>
        <v>0</v>
      </c>
      <c r="BG27" s="790"/>
      <c r="BH27" s="790"/>
      <c r="BI27" s="790"/>
      <c r="BJ27" s="790"/>
      <c r="BK27" s="790"/>
      <c r="BL27" s="790"/>
      <c r="BM27" s="790"/>
      <c r="BN27" s="790"/>
      <c r="BO27" s="790"/>
      <c r="BP27" s="790"/>
      <c r="BQ27" s="790"/>
      <c r="BR27" s="790"/>
      <c r="BS27" s="790"/>
      <c r="BT27" s="143"/>
    </row>
    <row r="28" spans="2:72" ht="13.5" customHeight="1" x14ac:dyDescent="0.2">
      <c r="B28" s="685" t="s">
        <v>335</v>
      </c>
      <c r="C28" s="685"/>
      <c r="D28" s="685"/>
      <c r="E28" s="685"/>
      <c r="F28" s="685"/>
      <c r="G28" s="685"/>
      <c r="H28" s="685"/>
      <c r="I28" s="685"/>
      <c r="J28" s="685"/>
      <c r="K28" s="685"/>
      <c r="L28" s="685"/>
      <c r="M28" s="685"/>
      <c r="N28" s="685"/>
      <c r="O28" s="685"/>
      <c r="P28" s="685"/>
      <c r="Q28" s="685"/>
      <c r="R28" s="685"/>
      <c r="S28" s="685"/>
      <c r="T28" s="685"/>
      <c r="U28" s="685"/>
      <c r="V28" s="685"/>
      <c r="W28" s="685"/>
      <c r="X28" s="685"/>
      <c r="Y28" s="685"/>
      <c r="Z28" s="685"/>
      <c r="AA28" s="685"/>
      <c r="AB28" s="685"/>
      <c r="AC28" s="685"/>
      <c r="AD28" s="685"/>
      <c r="AE28" s="685"/>
      <c r="AF28" s="685"/>
      <c r="AG28" s="685"/>
      <c r="AH28" s="685"/>
      <c r="AI28" s="685"/>
      <c r="AJ28" s="685"/>
      <c r="AK28" s="685"/>
      <c r="AL28" s="673">
        <v>3055</v>
      </c>
      <c r="AM28" s="674"/>
      <c r="AN28" s="674"/>
      <c r="AO28" s="674"/>
      <c r="AP28" s="675"/>
      <c r="AQ28" s="294"/>
      <c r="AR28" s="790">
        <f>[1]Ф3Заполн!AQ28</f>
        <v>1500</v>
      </c>
      <c r="AS28" s="790"/>
      <c r="AT28" s="790"/>
      <c r="AU28" s="790"/>
      <c r="AV28" s="790"/>
      <c r="AW28" s="790"/>
      <c r="AX28" s="790"/>
      <c r="AY28" s="790"/>
      <c r="AZ28" s="790"/>
      <c r="BA28" s="790"/>
      <c r="BB28" s="790"/>
      <c r="BC28" s="790"/>
      <c r="BD28" s="790"/>
      <c r="BE28" s="790"/>
      <c r="BF28" s="790">
        <f>[1]Ф3Заполн!BE28</f>
        <v>2</v>
      </c>
      <c r="BG28" s="790"/>
      <c r="BH28" s="790"/>
      <c r="BI28" s="790"/>
      <c r="BJ28" s="790"/>
      <c r="BK28" s="790"/>
      <c r="BL28" s="790"/>
      <c r="BM28" s="790"/>
      <c r="BN28" s="790"/>
      <c r="BO28" s="790"/>
      <c r="BP28" s="790"/>
      <c r="BQ28" s="790"/>
      <c r="BR28" s="790"/>
      <c r="BS28" s="790"/>
      <c r="BT28" s="143"/>
    </row>
    <row r="29" spans="2:72" ht="13.5" customHeight="1" x14ac:dyDescent="0.2">
      <c r="B29" s="687" t="s">
        <v>261</v>
      </c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  <c r="X29" s="687"/>
      <c r="Y29" s="687"/>
      <c r="Z29" s="687"/>
      <c r="AA29" s="687"/>
      <c r="AB29" s="687"/>
      <c r="AC29" s="687"/>
      <c r="AD29" s="687"/>
      <c r="AE29" s="687"/>
      <c r="AF29" s="687"/>
      <c r="AG29" s="687"/>
      <c r="AH29" s="687"/>
      <c r="AI29" s="687"/>
      <c r="AJ29" s="687"/>
      <c r="AK29" s="687"/>
      <c r="AL29" s="479">
        <v>3095</v>
      </c>
      <c r="AM29" s="479"/>
      <c r="AN29" s="479"/>
      <c r="AO29" s="479"/>
      <c r="AP29" s="479"/>
      <c r="AQ29" s="297"/>
      <c r="AR29" s="791">
        <f>[1]Ф3Заполн!AQ29</f>
        <v>0</v>
      </c>
      <c r="AS29" s="791"/>
      <c r="AT29" s="791"/>
      <c r="AU29" s="791"/>
      <c r="AV29" s="791"/>
      <c r="AW29" s="791"/>
      <c r="AX29" s="791"/>
      <c r="AY29" s="791"/>
      <c r="AZ29" s="791"/>
      <c r="BA29" s="791"/>
      <c r="BB29" s="791"/>
      <c r="BC29" s="791"/>
      <c r="BD29" s="791"/>
      <c r="BE29" s="791"/>
      <c r="BF29" s="791">
        <f>[1]Ф3Заполн!BE29</f>
        <v>5</v>
      </c>
      <c r="BG29" s="791"/>
      <c r="BH29" s="791"/>
      <c r="BI29" s="791"/>
      <c r="BJ29" s="791"/>
      <c r="BK29" s="791"/>
      <c r="BL29" s="791"/>
      <c r="BM29" s="791"/>
      <c r="BN29" s="791"/>
      <c r="BO29" s="791"/>
      <c r="BP29" s="791"/>
      <c r="BQ29" s="791"/>
      <c r="BR29" s="791"/>
      <c r="BS29" s="791"/>
      <c r="BT29" s="143"/>
    </row>
    <row r="30" spans="2:72" ht="13.5" customHeight="1" x14ac:dyDescent="0.2">
      <c r="B30" s="818" t="s">
        <v>262</v>
      </c>
      <c r="C30" s="819"/>
      <c r="D30" s="819"/>
      <c r="E30" s="819"/>
      <c r="F30" s="819"/>
      <c r="G30" s="819"/>
      <c r="H30" s="819"/>
      <c r="I30" s="819"/>
      <c r="J30" s="819"/>
      <c r="K30" s="819"/>
      <c r="L30" s="819"/>
      <c r="M30" s="819"/>
      <c r="N30" s="819"/>
      <c r="O30" s="819"/>
      <c r="P30" s="819"/>
      <c r="Q30" s="819"/>
      <c r="R30" s="819"/>
      <c r="S30" s="819"/>
      <c r="T30" s="819"/>
      <c r="U30" s="819"/>
      <c r="V30" s="819"/>
      <c r="W30" s="819"/>
      <c r="X30" s="819"/>
      <c r="Y30" s="819"/>
      <c r="Z30" s="819"/>
      <c r="AA30" s="819"/>
      <c r="AB30" s="819"/>
      <c r="AC30" s="819"/>
      <c r="AD30" s="819"/>
      <c r="AE30" s="819"/>
      <c r="AF30" s="819"/>
      <c r="AG30" s="819"/>
      <c r="AH30" s="819"/>
      <c r="AI30" s="819"/>
      <c r="AJ30" s="819"/>
      <c r="AK30" s="820"/>
      <c r="AL30" s="717">
        <v>3100</v>
      </c>
      <c r="AM30" s="718"/>
      <c r="AN30" s="718"/>
      <c r="AO30" s="718"/>
      <c r="AP30" s="719"/>
      <c r="AQ30" s="699"/>
      <c r="AR30" s="821" t="str">
        <f>[1]Ф3Заполн!AQ30</f>
        <v>(</v>
      </c>
      <c r="AS30" s="813">
        <f>[1]Ф3Заполн!AR30</f>
        <v>26</v>
      </c>
      <c r="AT30" s="813"/>
      <c r="AU30" s="813"/>
      <c r="AV30" s="813"/>
      <c r="AW30" s="813"/>
      <c r="AX30" s="813"/>
      <c r="AY30" s="813"/>
      <c r="AZ30" s="813"/>
      <c r="BA30" s="813"/>
      <c r="BB30" s="813"/>
      <c r="BC30" s="813"/>
      <c r="BD30" s="813"/>
      <c r="BE30" s="815" t="str">
        <f>[1]Ф3Заполн!BD30</f>
        <v>)</v>
      </c>
      <c r="BF30" s="821" t="str">
        <f>[1]Ф3Заполн!BE30</f>
        <v>(</v>
      </c>
      <c r="BG30" s="813">
        <f>[1]Ф3Заполн!BF30</f>
        <v>216</v>
      </c>
      <c r="BH30" s="813"/>
      <c r="BI30" s="813"/>
      <c r="BJ30" s="813"/>
      <c r="BK30" s="813"/>
      <c r="BL30" s="813"/>
      <c r="BM30" s="813"/>
      <c r="BN30" s="813"/>
      <c r="BO30" s="813"/>
      <c r="BP30" s="813"/>
      <c r="BQ30" s="813"/>
      <c r="BR30" s="813"/>
      <c r="BS30" s="815" t="str">
        <f>[1]Ф3Заполн!BR30</f>
        <v>)</v>
      </c>
      <c r="BT30" s="143"/>
    </row>
    <row r="31" spans="2:72" ht="13.5" customHeight="1" x14ac:dyDescent="0.2">
      <c r="B31" s="810" t="s">
        <v>263</v>
      </c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811"/>
      <c r="T31" s="811"/>
      <c r="U31" s="811"/>
      <c r="V31" s="811"/>
      <c r="W31" s="811"/>
      <c r="X31" s="811"/>
      <c r="Y31" s="811"/>
      <c r="Z31" s="811"/>
      <c r="AA31" s="811"/>
      <c r="AB31" s="811"/>
      <c r="AC31" s="811"/>
      <c r="AD31" s="811"/>
      <c r="AE31" s="811"/>
      <c r="AF31" s="811"/>
      <c r="AG31" s="811"/>
      <c r="AH31" s="811"/>
      <c r="AI31" s="811"/>
      <c r="AJ31" s="811"/>
      <c r="AK31" s="812"/>
      <c r="AL31" s="720"/>
      <c r="AM31" s="721"/>
      <c r="AN31" s="721"/>
      <c r="AO31" s="721"/>
      <c r="AP31" s="722"/>
      <c r="AQ31" s="700"/>
      <c r="AR31" s="822"/>
      <c r="AS31" s="814"/>
      <c r="AT31" s="814"/>
      <c r="AU31" s="814"/>
      <c r="AV31" s="814"/>
      <c r="AW31" s="814"/>
      <c r="AX31" s="814"/>
      <c r="AY31" s="814"/>
      <c r="AZ31" s="814"/>
      <c r="BA31" s="814"/>
      <c r="BB31" s="814"/>
      <c r="BC31" s="814"/>
      <c r="BD31" s="814"/>
      <c r="BE31" s="816"/>
      <c r="BF31" s="822"/>
      <c r="BG31" s="814"/>
      <c r="BH31" s="814"/>
      <c r="BI31" s="814"/>
      <c r="BJ31" s="814"/>
      <c r="BK31" s="814"/>
      <c r="BL31" s="814"/>
      <c r="BM31" s="814"/>
      <c r="BN31" s="814"/>
      <c r="BO31" s="814"/>
      <c r="BP31" s="814"/>
      <c r="BQ31" s="814"/>
      <c r="BR31" s="814"/>
      <c r="BS31" s="816"/>
      <c r="BT31" s="143"/>
    </row>
    <row r="32" spans="2:72" ht="13.5" customHeight="1" x14ac:dyDescent="0.2">
      <c r="B32" s="789" t="s">
        <v>264</v>
      </c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89"/>
      <c r="S32" s="789"/>
      <c r="T32" s="789"/>
      <c r="U32" s="789"/>
      <c r="V32" s="789"/>
      <c r="W32" s="789"/>
      <c r="X32" s="789"/>
      <c r="Y32" s="789"/>
      <c r="Z32" s="789"/>
      <c r="AA32" s="789"/>
      <c r="AB32" s="789"/>
      <c r="AC32" s="789"/>
      <c r="AD32" s="789"/>
      <c r="AE32" s="789"/>
      <c r="AF32" s="789"/>
      <c r="AG32" s="789"/>
      <c r="AH32" s="789"/>
      <c r="AI32" s="789"/>
      <c r="AJ32" s="789"/>
      <c r="AK32" s="789"/>
      <c r="AL32" s="479">
        <v>3105</v>
      </c>
      <c r="AM32" s="479"/>
      <c r="AN32" s="479"/>
      <c r="AO32" s="479"/>
      <c r="AP32" s="479"/>
      <c r="AQ32" s="292"/>
      <c r="AR32" s="420" t="str">
        <f>[1]Ф3Заполн!AQ32</f>
        <v>(</v>
      </c>
      <c r="AS32" s="817">
        <f>[1]Ф3Заполн!AR32</f>
        <v>136</v>
      </c>
      <c r="AT32" s="817"/>
      <c r="AU32" s="817"/>
      <c r="AV32" s="817"/>
      <c r="AW32" s="817"/>
      <c r="AX32" s="817"/>
      <c r="AY32" s="817"/>
      <c r="AZ32" s="817"/>
      <c r="BA32" s="817"/>
      <c r="BB32" s="817"/>
      <c r="BC32" s="817"/>
      <c r="BD32" s="817"/>
      <c r="BE32" s="421" t="str">
        <f>[1]Ф3Заполн!BD32</f>
        <v>)</v>
      </c>
      <c r="BF32" s="420" t="str">
        <f>[1]Ф3Заполн!BE32</f>
        <v>(</v>
      </c>
      <c r="BG32" s="817">
        <f>[1]Ф3Заполн!BF32</f>
        <v>47</v>
      </c>
      <c r="BH32" s="817"/>
      <c r="BI32" s="817"/>
      <c r="BJ32" s="817"/>
      <c r="BK32" s="817"/>
      <c r="BL32" s="817"/>
      <c r="BM32" s="817"/>
      <c r="BN32" s="817"/>
      <c r="BO32" s="817"/>
      <c r="BP32" s="817"/>
      <c r="BQ32" s="817"/>
      <c r="BR32" s="817"/>
      <c r="BS32" s="421" t="str">
        <f>[1]Ф3Заполн!BR32</f>
        <v>)</v>
      </c>
      <c r="BT32" s="143"/>
    </row>
    <row r="33" spans="2:77" ht="13.5" customHeight="1" x14ac:dyDescent="0.2">
      <c r="B33" s="685" t="s">
        <v>265</v>
      </c>
      <c r="C33" s="685"/>
      <c r="D33" s="685"/>
      <c r="E33" s="685"/>
      <c r="F33" s="685"/>
      <c r="G33" s="685"/>
      <c r="H33" s="685"/>
      <c r="I33" s="685"/>
      <c r="J33" s="685"/>
      <c r="K33" s="685"/>
      <c r="L33" s="685"/>
      <c r="M33" s="685"/>
      <c r="N33" s="685"/>
      <c r="O33" s="685"/>
      <c r="P33" s="685"/>
      <c r="Q33" s="685"/>
      <c r="R33" s="685"/>
      <c r="S33" s="685"/>
      <c r="T33" s="685"/>
      <c r="U33" s="685"/>
      <c r="V33" s="685"/>
      <c r="W33" s="685"/>
      <c r="X33" s="685"/>
      <c r="Y33" s="685"/>
      <c r="Z33" s="685"/>
      <c r="AA33" s="685"/>
      <c r="AB33" s="685"/>
      <c r="AC33" s="685"/>
      <c r="AD33" s="685"/>
      <c r="AE33" s="685"/>
      <c r="AF33" s="685"/>
      <c r="AG33" s="685"/>
      <c r="AH33" s="685"/>
      <c r="AI33" s="685"/>
      <c r="AJ33" s="685"/>
      <c r="AK33" s="685"/>
      <c r="AL33" s="479">
        <v>3110</v>
      </c>
      <c r="AM33" s="479"/>
      <c r="AN33" s="479"/>
      <c r="AO33" s="479"/>
      <c r="AP33" s="479"/>
      <c r="AQ33" s="292"/>
      <c r="AR33" s="420" t="str">
        <f>[1]Ф3Заполн!AQ33</f>
        <v>(</v>
      </c>
      <c r="AS33" s="817">
        <f>[1]Ф3Заполн!AR33</f>
        <v>37</v>
      </c>
      <c r="AT33" s="817"/>
      <c r="AU33" s="817"/>
      <c r="AV33" s="817"/>
      <c r="AW33" s="817"/>
      <c r="AX33" s="817"/>
      <c r="AY33" s="817"/>
      <c r="AZ33" s="817"/>
      <c r="BA33" s="817"/>
      <c r="BB33" s="817"/>
      <c r="BC33" s="817"/>
      <c r="BD33" s="817"/>
      <c r="BE33" s="421" t="str">
        <f>[1]Ф3Заполн!BD33</f>
        <v>)</v>
      </c>
      <c r="BF33" s="420" t="str">
        <f>[1]Ф3Заполн!BE33</f>
        <v>(</v>
      </c>
      <c r="BG33" s="817">
        <f>[1]Ф3Заполн!BF33</f>
        <v>12</v>
      </c>
      <c r="BH33" s="817"/>
      <c r="BI33" s="817"/>
      <c r="BJ33" s="817"/>
      <c r="BK33" s="817"/>
      <c r="BL33" s="817"/>
      <c r="BM33" s="817"/>
      <c r="BN33" s="817"/>
      <c r="BO33" s="817"/>
      <c r="BP33" s="817"/>
      <c r="BQ33" s="817"/>
      <c r="BR33" s="817"/>
      <c r="BS33" s="421" t="str">
        <f>[1]Ф3Заполн!BR33</f>
        <v>)</v>
      </c>
      <c r="BT33" s="143"/>
    </row>
    <row r="34" spans="2:77" ht="13.5" customHeight="1" x14ac:dyDescent="0.2">
      <c r="B34" s="685" t="s">
        <v>266</v>
      </c>
      <c r="C34" s="685"/>
      <c r="D34" s="685"/>
      <c r="E34" s="685"/>
      <c r="F34" s="685"/>
      <c r="G34" s="685"/>
      <c r="H34" s="685"/>
      <c r="I34" s="685"/>
      <c r="J34" s="685"/>
      <c r="K34" s="685"/>
      <c r="L34" s="685"/>
      <c r="M34" s="685"/>
      <c r="N34" s="685"/>
      <c r="O34" s="685"/>
      <c r="P34" s="685"/>
      <c r="Q34" s="685"/>
      <c r="R34" s="685"/>
      <c r="S34" s="685"/>
      <c r="T34" s="685"/>
      <c r="U34" s="685"/>
      <c r="V34" s="685"/>
      <c r="W34" s="685"/>
      <c r="X34" s="685"/>
      <c r="Y34" s="685"/>
      <c r="Z34" s="685"/>
      <c r="AA34" s="685"/>
      <c r="AB34" s="685"/>
      <c r="AC34" s="685"/>
      <c r="AD34" s="685"/>
      <c r="AE34" s="685"/>
      <c r="AF34" s="685"/>
      <c r="AG34" s="685"/>
      <c r="AH34" s="685"/>
      <c r="AI34" s="685"/>
      <c r="AJ34" s="685"/>
      <c r="AK34" s="685"/>
      <c r="AL34" s="479">
        <v>3115</v>
      </c>
      <c r="AM34" s="479"/>
      <c r="AN34" s="479"/>
      <c r="AO34" s="479"/>
      <c r="AP34" s="479"/>
      <c r="AQ34" s="292"/>
      <c r="AR34" s="420" t="str">
        <f>[1]Ф3Заполн!AQ34</f>
        <v>(</v>
      </c>
      <c r="AS34" s="817">
        <f>[1]Ф3Заполн!AR34</f>
        <v>98</v>
      </c>
      <c r="AT34" s="817"/>
      <c r="AU34" s="817"/>
      <c r="AV34" s="817"/>
      <c r="AW34" s="817"/>
      <c r="AX34" s="817"/>
      <c r="AY34" s="817"/>
      <c r="AZ34" s="817"/>
      <c r="BA34" s="817"/>
      <c r="BB34" s="817"/>
      <c r="BC34" s="817"/>
      <c r="BD34" s="817"/>
      <c r="BE34" s="421" t="str">
        <f>[1]Ф3Заполн!BD34</f>
        <v>)</v>
      </c>
      <c r="BF34" s="420" t="str">
        <f>[1]Ф3Заполн!BE34</f>
        <v>(</v>
      </c>
      <c r="BG34" s="817">
        <f>[1]Ф3Заполн!BF34</f>
        <v>39</v>
      </c>
      <c r="BH34" s="817"/>
      <c r="BI34" s="817"/>
      <c r="BJ34" s="817"/>
      <c r="BK34" s="817"/>
      <c r="BL34" s="817"/>
      <c r="BM34" s="817"/>
      <c r="BN34" s="817"/>
      <c r="BO34" s="817"/>
      <c r="BP34" s="817"/>
      <c r="BQ34" s="817"/>
      <c r="BR34" s="817"/>
      <c r="BS34" s="421" t="str">
        <f>[1]Ф3Заполн!BR34</f>
        <v>)</v>
      </c>
      <c r="BT34" s="143"/>
    </row>
    <row r="35" spans="2:77" ht="13.5" customHeight="1" x14ac:dyDescent="0.2">
      <c r="B35" s="685" t="s">
        <v>336</v>
      </c>
      <c r="C35" s="685"/>
      <c r="D35" s="685"/>
      <c r="E35" s="685"/>
      <c r="F35" s="685"/>
      <c r="G35" s="685"/>
      <c r="H35" s="685"/>
      <c r="I35" s="685"/>
      <c r="J35" s="685"/>
      <c r="K35" s="685"/>
      <c r="L35" s="685"/>
      <c r="M35" s="685"/>
      <c r="N35" s="685"/>
      <c r="O35" s="685"/>
      <c r="P35" s="685"/>
      <c r="Q35" s="685"/>
      <c r="R35" s="685"/>
      <c r="S35" s="685"/>
      <c r="T35" s="685"/>
      <c r="U35" s="685"/>
      <c r="V35" s="685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5"/>
      <c r="AI35" s="685"/>
      <c r="AJ35" s="685"/>
      <c r="AK35" s="685"/>
      <c r="AL35" s="479">
        <v>3116</v>
      </c>
      <c r="AM35" s="479"/>
      <c r="AN35" s="479"/>
      <c r="AO35" s="479"/>
      <c r="AP35" s="479"/>
      <c r="AQ35" s="292"/>
      <c r="AR35" s="420" t="str">
        <f>[1]Ф3Заполн!AQ35</f>
        <v>(</v>
      </c>
      <c r="AS35" s="817">
        <f>[1]Ф3Заполн!AR35</f>
        <v>30</v>
      </c>
      <c r="AT35" s="817"/>
      <c r="AU35" s="817"/>
      <c r="AV35" s="817"/>
      <c r="AW35" s="817"/>
      <c r="AX35" s="817"/>
      <c r="AY35" s="817"/>
      <c r="AZ35" s="817"/>
      <c r="BA35" s="817"/>
      <c r="BB35" s="817"/>
      <c r="BC35" s="817"/>
      <c r="BD35" s="817"/>
      <c r="BE35" s="421" t="str">
        <f>[1]Ф3Заполн!BD35</f>
        <v>)</v>
      </c>
      <c r="BF35" s="420" t="str">
        <f>[1]Ф3Заполн!BE35</f>
        <v>(</v>
      </c>
      <c r="BG35" s="817">
        <f>[1]Ф3Заполн!BF35</f>
        <v>30</v>
      </c>
      <c r="BH35" s="817"/>
      <c r="BI35" s="817"/>
      <c r="BJ35" s="817"/>
      <c r="BK35" s="817"/>
      <c r="BL35" s="817"/>
      <c r="BM35" s="817"/>
      <c r="BN35" s="817"/>
      <c r="BO35" s="817"/>
      <c r="BP35" s="817"/>
      <c r="BQ35" s="817"/>
      <c r="BR35" s="817"/>
      <c r="BS35" s="421" t="str">
        <f>[1]Ф3Заполн!BR35</f>
        <v>)</v>
      </c>
      <c r="BT35" s="143"/>
    </row>
    <row r="36" spans="2:77" ht="13.5" customHeight="1" x14ac:dyDescent="0.2">
      <c r="B36" s="685" t="s">
        <v>337</v>
      </c>
      <c r="C36" s="685"/>
      <c r="D36" s="685"/>
      <c r="E36" s="685"/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5"/>
      <c r="T36" s="685"/>
      <c r="U36" s="685"/>
      <c r="V36" s="685"/>
      <c r="W36" s="685"/>
      <c r="X36" s="685"/>
      <c r="Y36" s="685"/>
      <c r="Z36" s="685"/>
      <c r="AA36" s="685"/>
      <c r="AB36" s="685"/>
      <c r="AC36" s="685"/>
      <c r="AD36" s="685"/>
      <c r="AE36" s="685"/>
      <c r="AF36" s="685"/>
      <c r="AG36" s="685"/>
      <c r="AH36" s="685"/>
      <c r="AI36" s="685"/>
      <c r="AJ36" s="685"/>
      <c r="AK36" s="685"/>
      <c r="AL36" s="479">
        <v>3117</v>
      </c>
      <c r="AM36" s="479"/>
      <c r="AN36" s="479"/>
      <c r="AO36" s="479"/>
      <c r="AP36" s="479"/>
      <c r="AQ36" s="292"/>
      <c r="AR36" s="420" t="str">
        <f>[1]Ф3Заполн!AQ36</f>
        <v>(</v>
      </c>
      <c r="AS36" s="817">
        <f>[1]Ф3Заполн!AR36</f>
        <v>0</v>
      </c>
      <c r="AT36" s="817"/>
      <c r="AU36" s="817"/>
      <c r="AV36" s="817"/>
      <c r="AW36" s="817"/>
      <c r="AX36" s="817"/>
      <c r="AY36" s="817"/>
      <c r="AZ36" s="817"/>
      <c r="BA36" s="817"/>
      <c r="BB36" s="817"/>
      <c r="BC36" s="817"/>
      <c r="BD36" s="817"/>
      <c r="BE36" s="421" t="str">
        <f>[1]Ф3Заполн!BD36</f>
        <v>)</v>
      </c>
      <c r="BF36" s="420" t="str">
        <f>[1]Ф3Заполн!BE36</f>
        <v>(</v>
      </c>
      <c r="BG36" s="817">
        <f>[1]Ф3Заполн!BF36</f>
        <v>0</v>
      </c>
      <c r="BH36" s="817"/>
      <c r="BI36" s="817"/>
      <c r="BJ36" s="817"/>
      <c r="BK36" s="817"/>
      <c r="BL36" s="817"/>
      <c r="BM36" s="817"/>
      <c r="BN36" s="817"/>
      <c r="BO36" s="817"/>
      <c r="BP36" s="817"/>
      <c r="BQ36" s="817"/>
      <c r="BR36" s="817"/>
      <c r="BS36" s="421" t="str">
        <f>[1]Ф3Заполн!BR36</f>
        <v>)</v>
      </c>
      <c r="BT36" s="143"/>
    </row>
    <row r="37" spans="2:77" ht="13.5" customHeight="1" x14ac:dyDescent="0.2">
      <c r="B37" s="685" t="s">
        <v>338</v>
      </c>
      <c r="C37" s="685"/>
      <c r="D37" s="685"/>
      <c r="E37" s="685"/>
      <c r="F37" s="685"/>
      <c r="G37" s="685"/>
      <c r="H37" s="685"/>
      <c r="I37" s="685"/>
      <c r="J37" s="685"/>
      <c r="K37" s="685"/>
      <c r="L37" s="685"/>
      <c r="M37" s="685"/>
      <c r="N37" s="685"/>
      <c r="O37" s="685"/>
      <c r="P37" s="685"/>
      <c r="Q37" s="685"/>
      <c r="R37" s="685"/>
      <c r="S37" s="685"/>
      <c r="T37" s="685"/>
      <c r="U37" s="685"/>
      <c r="V37" s="685"/>
      <c r="W37" s="685"/>
      <c r="X37" s="685"/>
      <c r="Y37" s="685"/>
      <c r="Z37" s="685"/>
      <c r="AA37" s="685"/>
      <c r="AB37" s="685"/>
      <c r="AC37" s="685"/>
      <c r="AD37" s="685"/>
      <c r="AE37" s="685"/>
      <c r="AF37" s="685"/>
      <c r="AG37" s="685"/>
      <c r="AH37" s="685"/>
      <c r="AI37" s="685"/>
      <c r="AJ37" s="685"/>
      <c r="AK37" s="685"/>
      <c r="AL37" s="479">
        <v>3118</v>
      </c>
      <c r="AM37" s="479"/>
      <c r="AN37" s="479"/>
      <c r="AO37" s="479"/>
      <c r="AP37" s="479"/>
      <c r="AQ37" s="292"/>
      <c r="AR37" s="420" t="str">
        <f>[1]Ф3Заполн!AQ37</f>
        <v>(</v>
      </c>
      <c r="AS37" s="817">
        <f>[1]Ф3Заполн!AR37</f>
        <v>68</v>
      </c>
      <c r="AT37" s="817"/>
      <c r="AU37" s="817"/>
      <c r="AV37" s="817"/>
      <c r="AW37" s="817"/>
      <c r="AX37" s="817"/>
      <c r="AY37" s="817"/>
      <c r="AZ37" s="817"/>
      <c r="BA37" s="817"/>
      <c r="BB37" s="817"/>
      <c r="BC37" s="817"/>
      <c r="BD37" s="817"/>
      <c r="BE37" s="421" t="str">
        <f>[1]Ф3Заполн!BD37</f>
        <v>)</v>
      </c>
      <c r="BF37" s="420" t="str">
        <f>[1]Ф3Заполн!BE37</f>
        <v>(</v>
      </c>
      <c r="BG37" s="817">
        <f>[1]Ф3Заполн!BF37</f>
        <v>9</v>
      </c>
      <c r="BH37" s="817"/>
      <c r="BI37" s="817"/>
      <c r="BJ37" s="817"/>
      <c r="BK37" s="817"/>
      <c r="BL37" s="817"/>
      <c r="BM37" s="817"/>
      <c r="BN37" s="817"/>
      <c r="BO37" s="817"/>
      <c r="BP37" s="817"/>
      <c r="BQ37" s="817"/>
      <c r="BR37" s="817"/>
      <c r="BS37" s="421" t="str">
        <f>[1]Ф3Заполн!BR37</f>
        <v>)</v>
      </c>
      <c r="BT37" s="143"/>
    </row>
    <row r="38" spans="2:77" ht="13.5" customHeight="1" x14ac:dyDescent="0.2">
      <c r="B38" s="685" t="s">
        <v>339</v>
      </c>
      <c r="C38" s="685"/>
      <c r="D38" s="685"/>
      <c r="E38" s="685"/>
      <c r="F38" s="685"/>
      <c r="G38" s="685"/>
      <c r="H38" s="685"/>
      <c r="I38" s="685"/>
      <c r="J38" s="685"/>
      <c r="K38" s="685"/>
      <c r="L38" s="685"/>
      <c r="M38" s="685"/>
      <c r="N38" s="685"/>
      <c r="O38" s="685"/>
      <c r="P38" s="685"/>
      <c r="Q38" s="685"/>
      <c r="R38" s="685"/>
      <c r="S38" s="685"/>
      <c r="T38" s="685"/>
      <c r="U38" s="685"/>
      <c r="V38" s="685"/>
      <c r="W38" s="685"/>
      <c r="X38" s="685"/>
      <c r="Y38" s="685"/>
      <c r="Z38" s="685"/>
      <c r="AA38" s="685"/>
      <c r="AB38" s="685"/>
      <c r="AC38" s="685"/>
      <c r="AD38" s="685"/>
      <c r="AE38" s="685"/>
      <c r="AF38" s="685"/>
      <c r="AG38" s="685"/>
      <c r="AH38" s="685"/>
      <c r="AI38" s="685"/>
      <c r="AJ38" s="685"/>
      <c r="AK38" s="685"/>
      <c r="AL38" s="479">
        <v>3135</v>
      </c>
      <c r="AM38" s="479"/>
      <c r="AN38" s="479"/>
      <c r="AO38" s="479"/>
      <c r="AP38" s="479"/>
      <c r="AQ38" s="292"/>
      <c r="AR38" s="420" t="str">
        <f>[1]Ф3Заполн!AQ38</f>
        <v>(</v>
      </c>
      <c r="AS38" s="817">
        <f>[1]Ф3Заполн!AR38</f>
        <v>0</v>
      </c>
      <c r="AT38" s="817"/>
      <c r="AU38" s="817"/>
      <c r="AV38" s="817"/>
      <c r="AW38" s="817"/>
      <c r="AX38" s="817"/>
      <c r="AY38" s="817"/>
      <c r="AZ38" s="817"/>
      <c r="BA38" s="817"/>
      <c r="BB38" s="817"/>
      <c r="BC38" s="817"/>
      <c r="BD38" s="817"/>
      <c r="BE38" s="421" t="str">
        <f>[1]Ф3Заполн!BD38</f>
        <v>)</v>
      </c>
      <c r="BF38" s="420" t="str">
        <f>[1]Ф3Заполн!BE38</f>
        <v>(</v>
      </c>
      <c r="BG38" s="817">
        <f>[1]Ф3Заполн!BF38</f>
        <v>0</v>
      </c>
      <c r="BH38" s="817"/>
      <c r="BI38" s="817"/>
      <c r="BJ38" s="817"/>
      <c r="BK38" s="817"/>
      <c r="BL38" s="817"/>
      <c r="BM38" s="817"/>
      <c r="BN38" s="817"/>
      <c r="BO38" s="817"/>
      <c r="BP38" s="817"/>
      <c r="BQ38" s="817"/>
      <c r="BR38" s="817"/>
      <c r="BS38" s="421" t="str">
        <f>[1]Ф3Заполн!BR38</f>
        <v>)</v>
      </c>
      <c r="BT38" s="143"/>
    </row>
    <row r="39" spans="2:77" ht="13.5" customHeight="1" x14ac:dyDescent="0.2">
      <c r="B39" s="685" t="s">
        <v>340</v>
      </c>
      <c r="C39" s="685"/>
      <c r="D39" s="685"/>
      <c r="E39" s="685"/>
      <c r="F39" s="685"/>
      <c r="G39" s="685"/>
      <c r="H39" s="685"/>
      <c r="I39" s="685"/>
      <c r="J39" s="685"/>
      <c r="K39" s="685"/>
      <c r="L39" s="685"/>
      <c r="M39" s="685"/>
      <c r="N39" s="685"/>
      <c r="O39" s="685"/>
      <c r="P39" s="685"/>
      <c r="Q39" s="685"/>
      <c r="R39" s="685"/>
      <c r="S39" s="685"/>
      <c r="T39" s="685"/>
      <c r="U39" s="685"/>
      <c r="V39" s="685"/>
      <c r="W39" s="685"/>
      <c r="X39" s="685"/>
      <c r="Y39" s="685"/>
      <c r="Z39" s="685"/>
      <c r="AA39" s="685"/>
      <c r="AB39" s="685"/>
      <c r="AC39" s="685"/>
      <c r="AD39" s="685"/>
      <c r="AE39" s="685"/>
      <c r="AF39" s="685"/>
      <c r="AG39" s="685"/>
      <c r="AH39" s="685"/>
      <c r="AI39" s="685"/>
      <c r="AJ39" s="685"/>
      <c r="AK39" s="685"/>
      <c r="AL39" s="479">
        <v>3140</v>
      </c>
      <c r="AM39" s="479"/>
      <c r="AN39" s="479"/>
      <c r="AO39" s="479"/>
      <c r="AP39" s="479"/>
      <c r="AQ39" s="292"/>
      <c r="AR39" s="420" t="str">
        <f>[1]Ф3Заполн!AQ39</f>
        <v>(</v>
      </c>
      <c r="AS39" s="817">
        <f>[1]Ф3Заполн!AR39</f>
        <v>0</v>
      </c>
      <c r="AT39" s="817"/>
      <c r="AU39" s="817"/>
      <c r="AV39" s="817"/>
      <c r="AW39" s="817"/>
      <c r="AX39" s="817"/>
      <c r="AY39" s="817"/>
      <c r="AZ39" s="817"/>
      <c r="BA39" s="817"/>
      <c r="BB39" s="817"/>
      <c r="BC39" s="817"/>
      <c r="BD39" s="817"/>
      <c r="BE39" s="421" t="str">
        <f>[1]Ф3Заполн!BD39</f>
        <v>)</v>
      </c>
      <c r="BF39" s="420" t="str">
        <f>[1]Ф3Заполн!BE39</f>
        <v>(</v>
      </c>
      <c r="BG39" s="817">
        <f>[1]Ф3Заполн!BF39</f>
        <v>0</v>
      </c>
      <c r="BH39" s="817"/>
      <c r="BI39" s="817"/>
      <c r="BJ39" s="817"/>
      <c r="BK39" s="817"/>
      <c r="BL39" s="817"/>
      <c r="BM39" s="817"/>
      <c r="BN39" s="817"/>
      <c r="BO39" s="817"/>
      <c r="BP39" s="817"/>
      <c r="BQ39" s="817"/>
      <c r="BR39" s="817"/>
      <c r="BS39" s="421" t="str">
        <f>[1]Ф3Заполн!BR39</f>
        <v>)</v>
      </c>
      <c r="BT39" s="143"/>
    </row>
    <row r="40" spans="2:77" ht="13.5" customHeight="1" x14ac:dyDescent="0.2">
      <c r="B40" s="685" t="s">
        <v>341</v>
      </c>
      <c r="C40" s="685"/>
      <c r="D40" s="685"/>
      <c r="E40" s="685"/>
      <c r="F40" s="685"/>
      <c r="G40" s="685"/>
      <c r="H40" s="685"/>
      <c r="I40" s="685"/>
      <c r="J40" s="685"/>
      <c r="K40" s="685"/>
      <c r="L40" s="685"/>
      <c r="M40" s="685"/>
      <c r="N40" s="685"/>
      <c r="O40" s="685"/>
      <c r="P40" s="685"/>
      <c r="Q40" s="685"/>
      <c r="R40" s="685"/>
      <c r="S40" s="685"/>
      <c r="T40" s="685"/>
      <c r="U40" s="685"/>
      <c r="V40" s="685"/>
      <c r="W40" s="685"/>
      <c r="X40" s="685"/>
      <c r="Y40" s="685"/>
      <c r="Z40" s="685"/>
      <c r="AA40" s="685"/>
      <c r="AB40" s="685"/>
      <c r="AC40" s="685"/>
      <c r="AD40" s="685"/>
      <c r="AE40" s="685"/>
      <c r="AF40" s="685"/>
      <c r="AG40" s="685"/>
      <c r="AH40" s="685"/>
      <c r="AI40" s="685"/>
      <c r="AJ40" s="685"/>
      <c r="AK40" s="685"/>
      <c r="AL40" s="479">
        <v>3145</v>
      </c>
      <c r="AM40" s="479"/>
      <c r="AN40" s="479"/>
      <c r="AO40" s="479"/>
      <c r="AP40" s="479"/>
      <c r="AQ40" s="292"/>
      <c r="AR40" s="420" t="str">
        <f>[1]Ф3Заполн!AQ40</f>
        <v>(</v>
      </c>
      <c r="AS40" s="817">
        <f>[1]Ф3Заполн!AR40</f>
        <v>0</v>
      </c>
      <c r="AT40" s="817"/>
      <c r="AU40" s="817"/>
      <c r="AV40" s="817"/>
      <c r="AW40" s="817"/>
      <c r="AX40" s="817"/>
      <c r="AY40" s="817"/>
      <c r="AZ40" s="817"/>
      <c r="BA40" s="817"/>
      <c r="BB40" s="817"/>
      <c r="BC40" s="817"/>
      <c r="BD40" s="817"/>
      <c r="BE40" s="421" t="str">
        <f>[1]Ф3Заполн!BD40</f>
        <v>)</v>
      </c>
      <c r="BF40" s="420" t="str">
        <f>[1]Ф3Заполн!BE40</f>
        <v>(</v>
      </c>
      <c r="BG40" s="817">
        <f>[1]Ф3Заполн!BF40</f>
        <v>0</v>
      </c>
      <c r="BH40" s="817"/>
      <c r="BI40" s="817"/>
      <c r="BJ40" s="817"/>
      <c r="BK40" s="817"/>
      <c r="BL40" s="817"/>
      <c r="BM40" s="817"/>
      <c r="BN40" s="817"/>
      <c r="BO40" s="817"/>
      <c r="BP40" s="817"/>
      <c r="BQ40" s="817"/>
      <c r="BR40" s="817"/>
      <c r="BS40" s="421" t="str">
        <f>[1]Ф3Заполн!BR40</f>
        <v>)</v>
      </c>
      <c r="BT40" s="143"/>
    </row>
    <row r="41" spans="2:77" ht="24.75" customHeight="1" x14ac:dyDescent="0.2">
      <c r="B41" s="685" t="s">
        <v>342</v>
      </c>
      <c r="C41" s="685"/>
      <c r="D41" s="685"/>
      <c r="E41" s="685"/>
      <c r="F41" s="685"/>
      <c r="G41" s="685"/>
      <c r="H41" s="685"/>
      <c r="I41" s="685"/>
      <c r="J41" s="685"/>
      <c r="K41" s="685"/>
      <c r="L41" s="685"/>
      <c r="M41" s="685"/>
      <c r="N41" s="685"/>
      <c r="O41" s="685"/>
      <c r="P41" s="685"/>
      <c r="Q41" s="685"/>
      <c r="R41" s="685"/>
      <c r="S41" s="685"/>
      <c r="T41" s="685"/>
      <c r="U41" s="685"/>
      <c r="V41" s="685"/>
      <c r="W41" s="685"/>
      <c r="X41" s="685"/>
      <c r="Y41" s="685"/>
      <c r="Z41" s="685"/>
      <c r="AA41" s="685"/>
      <c r="AB41" s="685"/>
      <c r="AC41" s="685"/>
      <c r="AD41" s="685"/>
      <c r="AE41" s="685"/>
      <c r="AF41" s="685"/>
      <c r="AG41" s="685"/>
      <c r="AH41" s="685"/>
      <c r="AI41" s="685"/>
      <c r="AJ41" s="685"/>
      <c r="AK41" s="685"/>
      <c r="AL41" s="479">
        <v>3150</v>
      </c>
      <c r="AM41" s="479"/>
      <c r="AN41" s="479"/>
      <c r="AO41" s="479"/>
      <c r="AP41" s="479"/>
      <c r="AQ41" s="292"/>
      <c r="AR41" s="420" t="str">
        <f>[1]Ф3Заполн!AQ41</f>
        <v>(</v>
      </c>
      <c r="AS41" s="817">
        <f>[1]Ф3Заполн!AR41</f>
        <v>0</v>
      </c>
      <c r="AT41" s="817"/>
      <c r="AU41" s="817"/>
      <c r="AV41" s="817"/>
      <c r="AW41" s="817"/>
      <c r="AX41" s="817"/>
      <c r="AY41" s="817"/>
      <c r="AZ41" s="817"/>
      <c r="BA41" s="817"/>
      <c r="BB41" s="817"/>
      <c r="BC41" s="817"/>
      <c r="BD41" s="817"/>
      <c r="BE41" s="421" t="str">
        <f>[1]Ф3Заполн!BD41</f>
        <v>)</v>
      </c>
      <c r="BF41" s="420" t="str">
        <f>[1]Ф3Заполн!BE41</f>
        <v>(</v>
      </c>
      <c r="BG41" s="817">
        <f>[1]Ф3Заполн!BF41</f>
        <v>0</v>
      </c>
      <c r="BH41" s="817"/>
      <c r="BI41" s="817"/>
      <c r="BJ41" s="817"/>
      <c r="BK41" s="817"/>
      <c r="BL41" s="817"/>
      <c r="BM41" s="817"/>
      <c r="BN41" s="817"/>
      <c r="BO41" s="817"/>
      <c r="BP41" s="817"/>
      <c r="BQ41" s="817"/>
      <c r="BR41" s="817"/>
      <c r="BS41" s="421" t="str">
        <f>[1]Ф3Заполн!BR41</f>
        <v>)</v>
      </c>
      <c r="BT41" s="143"/>
    </row>
    <row r="42" spans="2:77" ht="13.5" customHeight="1" x14ac:dyDescent="0.2">
      <c r="B42" s="685" t="s">
        <v>343</v>
      </c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5"/>
      <c r="AC42" s="685"/>
      <c r="AD42" s="685"/>
      <c r="AE42" s="685"/>
      <c r="AF42" s="685"/>
      <c r="AG42" s="685"/>
      <c r="AH42" s="685"/>
      <c r="AI42" s="685"/>
      <c r="AJ42" s="685"/>
      <c r="AK42" s="685"/>
      <c r="AL42" s="479">
        <v>3155</v>
      </c>
      <c r="AM42" s="479"/>
      <c r="AN42" s="479"/>
      <c r="AO42" s="479"/>
      <c r="AP42" s="479"/>
      <c r="AQ42" s="292"/>
      <c r="AR42" s="420" t="str">
        <f>[1]Ф3Заполн!AQ42</f>
        <v>(</v>
      </c>
      <c r="AS42" s="817">
        <f>[1]Ф3Заполн!AR42</f>
        <v>22631</v>
      </c>
      <c r="AT42" s="817"/>
      <c r="AU42" s="817"/>
      <c r="AV42" s="817"/>
      <c r="AW42" s="817"/>
      <c r="AX42" s="817"/>
      <c r="AY42" s="817"/>
      <c r="AZ42" s="817"/>
      <c r="BA42" s="817"/>
      <c r="BB42" s="817"/>
      <c r="BC42" s="817"/>
      <c r="BD42" s="817"/>
      <c r="BE42" s="421" t="str">
        <f>[1]Ф3Заполн!BD42</f>
        <v>)</v>
      </c>
      <c r="BF42" s="420" t="str">
        <f>[1]Ф3Заполн!BE42</f>
        <v>(</v>
      </c>
      <c r="BG42" s="817">
        <f>[1]Ф3Заполн!BF42</f>
        <v>0</v>
      </c>
      <c r="BH42" s="817"/>
      <c r="BI42" s="817"/>
      <c r="BJ42" s="817"/>
      <c r="BK42" s="817"/>
      <c r="BL42" s="817"/>
      <c r="BM42" s="817"/>
      <c r="BN42" s="817"/>
      <c r="BO42" s="817"/>
      <c r="BP42" s="817"/>
      <c r="BQ42" s="817"/>
      <c r="BR42" s="817"/>
      <c r="BS42" s="421" t="str">
        <f>[1]Ф3Заполн!BR42</f>
        <v>)</v>
      </c>
      <c r="BT42" s="143"/>
    </row>
    <row r="43" spans="2:77" ht="13.5" customHeight="1" x14ac:dyDescent="0.2">
      <c r="B43" s="685" t="s">
        <v>267</v>
      </c>
      <c r="C43" s="685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5"/>
      <c r="AE43" s="685"/>
      <c r="AF43" s="685"/>
      <c r="AG43" s="685"/>
      <c r="AH43" s="685"/>
      <c r="AI43" s="685"/>
      <c r="AJ43" s="685"/>
      <c r="AK43" s="685"/>
      <c r="AL43" s="479">
        <v>3190</v>
      </c>
      <c r="AM43" s="479"/>
      <c r="AN43" s="479"/>
      <c r="AO43" s="479"/>
      <c r="AP43" s="479"/>
      <c r="AQ43" s="292">
        <v>23</v>
      </c>
      <c r="AR43" s="420" t="str">
        <f>[1]Ф3Заполн!AQ43</f>
        <v>(</v>
      </c>
      <c r="AS43" s="817">
        <f>[1]Ф3Заполн!AR43</f>
        <v>22</v>
      </c>
      <c r="AT43" s="817"/>
      <c r="AU43" s="817"/>
      <c r="AV43" s="817"/>
      <c r="AW43" s="817"/>
      <c r="AX43" s="817"/>
      <c r="AY43" s="817"/>
      <c r="AZ43" s="817"/>
      <c r="BA43" s="817"/>
      <c r="BB43" s="817"/>
      <c r="BC43" s="817"/>
      <c r="BD43" s="817"/>
      <c r="BE43" s="421" t="str">
        <f>[1]Ф3Заполн!BD43</f>
        <v>)</v>
      </c>
      <c r="BF43" s="420" t="str">
        <f>[1]Ф3Заполн!BE43</f>
        <v>(</v>
      </c>
      <c r="BG43" s="817">
        <f>[1]Ф3Заполн!BF43</f>
        <v>39</v>
      </c>
      <c r="BH43" s="817"/>
      <c r="BI43" s="817"/>
      <c r="BJ43" s="817"/>
      <c r="BK43" s="817"/>
      <c r="BL43" s="817"/>
      <c r="BM43" s="817"/>
      <c r="BN43" s="817"/>
      <c r="BO43" s="817"/>
      <c r="BP43" s="817"/>
      <c r="BQ43" s="817"/>
      <c r="BR43" s="817"/>
      <c r="BS43" s="421" t="str">
        <f>[1]Ф3Заполн!BR43</f>
        <v>)</v>
      </c>
      <c r="BT43" s="143"/>
    </row>
    <row r="44" spans="2:77" ht="13.5" customHeight="1" x14ac:dyDescent="0.2">
      <c r="B44" s="823" t="s">
        <v>268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3"/>
      <c r="AB44" s="823"/>
      <c r="AC44" s="823"/>
      <c r="AD44" s="823"/>
      <c r="AE44" s="823"/>
      <c r="AF44" s="823"/>
      <c r="AG44" s="823"/>
      <c r="AH44" s="823"/>
      <c r="AI44" s="823"/>
      <c r="AJ44" s="823"/>
      <c r="AK44" s="823"/>
      <c r="AL44" s="824">
        <v>3195</v>
      </c>
      <c r="AM44" s="824"/>
      <c r="AN44" s="824"/>
      <c r="AO44" s="824"/>
      <c r="AP44" s="824"/>
      <c r="AQ44" s="315"/>
      <c r="AR44" s="825">
        <f>AR14+AR17+AR19+AR21+AR22+AR23+AR24+AR25+AR26+AR27+AR28+AR29-AS30-AS32-AS33-AS34-AS38-AS39-AS40-AS41-AS42-AS43</f>
        <v>-21069</v>
      </c>
      <c r="AS44" s="825"/>
      <c r="AT44" s="825"/>
      <c r="AU44" s="825"/>
      <c r="AV44" s="825"/>
      <c r="AW44" s="825"/>
      <c r="AX44" s="825"/>
      <c r="AY44" s="825"/>
      <c r="AZ44" s="825"/>
      <c r="BA44" s="825"/>
      <c r="BB44" s="825"/>
      <c r="BC44" s="825"/>
      <c r="BD44" s="825"/>
      <c r="BE44" s="825"/>
      <c r="BF44" s="825">
        <f>BF14+BF17+BF19+BF21+BF22+BF23+BF24+BF25+BF26+BF27+BF28+BF29-BG30-BG32-BG33-BG34-BG38-BG39-BG40-BG41-BG42-BG43</f>
        <v>-346</v>
      </c>
      <c r="BG44" s="825"/>
      <c r="BH44" s="825"/>
      <c r="BI44" s="825"/>
      <c r="BJ44" s="825"/>
      <c r="BK44" s="825"/>
      <c r="BL44" s="825"/>
      <c r="BM44" s="825"/>
      <c r="BN44" s="825"/>
      <c r="BO44" s="825"/>
      <c r="BP44" s="825"/>
      <c r="BQ44" s="825"/>
      <c r="BR44" s="825"/>
      <c r="BS44" s="825"/>
      <c r="BT44" s="201"/>
      <c r="BY44" s="155" t="s">
        <v>400</v>
      </c>
    </row>
    <row r="45" spans="2:77" ht="13.5" customHeight="1" x14ac:dyDescent="0.2">
      <c r="B45" s="792" t="s">
        <v>269</v>
      </c>
      <c r="C45" s="793"/>
      <c r="D45" s="793"/>
      <c r="E45" s="793"/>
      <c r="F45" s="793"/>
      <c r="G45" s="793"/>
      <c r="H45" s="793"/>
      <c r="I45" s="793"/>
      <c r="J45" s="793"/>
      <c r="K45" s="793"/>
      <c r="L45" s="793"/>
      <c r="M45" s="793"/>
      <c r="N45" s="793"/>
      <c r="O45" s="793"/>
      <c r="P45" s="793"/>
      <c r="Q45" s="793"/>
      <c r="R45" s="793"/>
      <c r="S45" s="793"/>
      <c r="T45" s="793"/>
      <c r="U45" s="793"/>
      <c r="V45" s="793"/>
      <c r="W45" s="793"/>
      <c r="X45" s="793"/>
      <c r="Y45" s="793"/>
      <c r="Z45" s="793"/>
      <c r="AA45" s="793"/>
      <c r="AB45" s="793"/>
      <c r="AC45" s="793"/>
      <c r="AD45" s="793"/>
      <c r="AE45" s="793"/>
      <c r="AF45" s="793"/>
      <c r="AG45" s="793"/>
      <c r="AH45" s="793"/>
      <c r="AI45" s="793"/>
      <c r="AJ45" s="793"/>
      <c r="AK45" s="794"/>
      <c r="AL45" s="717">
        <v>3200</v>
      </c>
      <c r="AM45" s="718"/>
      <c r="AN45" s="718"/>
      <c r="AO45" s="718"/>
      <c r="AP45" s="719"/>
      <c r="AQ45" s="313"/>
      <c r="AR45" s="798">
        <f>[1]Ф3Заполн!AQ45</f>
        <v>0</v>
      </c>
      <c r="AS45" s="799"/>
      <c r="AT45" s="799"/>
      <c r="AU45" s="799"/>
      <c r="AV45" s="799"/>
      <c r="AW45" s="799"/>
      <c r="AX45" s="799"/>
      <c r="AY45" s="799"/>
      <c r="AZ45" s="799"/>
      <c r="BA45" s="799"/>
      <c r="BB45" s="799"/>
      <c r="BC45" s="799"/>
      <c r="BD45" s="799"/>
      <c r="BE45" s="800"/>
      <c r="BF45" s="798">
        <f>[1]Ф3Заполн!BE45</f>
        <v>0</v>
      </c>
      <c r="BG45" s="799"/>
      <c r="BH45" s="799"/>
      <c r="BI45" s="799"/>
      <c r="BJ45" s="799"/>
      <c r="BK45" s="799"/>
      <c r="BL45" s="799"/>
      <c r="BM45" s="799"/>
      <c r="BN45" s="799"/>
      <c r="BO45" s="799"/>
      <c r="BP45" s="799"/>
      <c r="BQ45" s="799"/>
      <c r="BR45" s="799"/>
      <c r="BS45" s="800"/>
      <c r="BT45" s="143"/>
    </row>
    <row r="46" spans="2:77" ht="13.5" customHeight="1" x14ac:dyDescent="0.2">
      <c r="B46" s="807" t="s">
        <v>270</v>
      </c>
      <c r="C46" s="808"/>
      <c r="D46" s="808"/>
      <c r="E46" s="808"/>
      <c r="F46" s="808"/>
      <c r="G46" s="808"/>
      <c r="H46" s="808"/>
      <c r="I46" s="808"/>
      <c r="J46" s="808"/>
      <c r="K46" s="808"/>
      <c r="L46" s="808"/>
      <c r="M46" s="808"/>
      <c r="N46" s="808"/>
      <c r="O46" s="808"/>
      <c r="P46" s="808"/>
      <c r="Q46" s="808"/>
      <c r="R46" s="808"/>
      <c r="S46" s="808"/>
      <c r="T46" s="808"/>
      <c r="U46" s="808"/>
      <c r="V46" s="808"/>
      <c r="W46" s="808"/>
      <c r="X46" s="808"/>
      <c r="Y46" s="808"/>
      <c r="Z46" s="808"/>
      <c r="AA46" s="808"/>
      <c r="AB46" s="808"/>
      <c r="AC46" s="808"/>
      <c r="AD46" s="808"/>
      <c r="AE46" s="808"/>
      <c r="AF46" s="808"/>
      <c r="AG46" s="808"/>
      <c r="AH46" s="808"/>
      <c r="AI46" s="808"/>
      <c r="AJ46" s="808"/>
      <c r="AK46" s="809"/>
      <c r="AL46" s="795"/>
      <c r="AM46" s="796"/>
      <c r="AN46" s="796"/>
      <c r="AO46" s="796"/>
      <c r="AP46" s="797"/>
      <c r="AQ46" s="316"/>
      <c r="AR46" s="801"/>
      <c r="AS46" s="802"/>
      <c r="AT46" s="802"/>
      <c r="AU46" s="802"/>
      <c r="AV46" s="802"/>
      <c r="AW46" s="802"/>
      <c r="AX46" s="802"/>
      <c r="AY46" s="802"/>
      <c r="AZ46" s="802"/>
      <c r="BA46" s="802"/>
      <c r="BB46" s="802"/>
      <c r="BC46" s="802"/>
      <c r="BD46" s="802"/>
      <c r="BE46" s="803"/>
      <c r="BF46" s="801"/>
      <c r="BG46" s="802"/>
      <c r="BH46" s="802"/>
      <c r="BI46" s="802"/>
      <c r="BJ46" s="802"/>
      <c r="BK46" s="802"/>
      <c r="BL46" s="802"/>
      <c r="BM46" s="802"/>
      <c r="BN46" s="802"/>
      <c r="BO46" s="802"/>
      <c r="BP46" s="802"/>
      <c r="BQ46" s="802"/>
      <c r="BR46" s="802"/>
      <c r="BS46" s="803"/>
      <c r="BT46" s="143"/>
    </row>
    <row r="47" spans="2:77" ht="13.5" customHeight="1" x14ac:dyDescent="0.2">
      <c r="B47" s="697" t="s">
        <v>271</v>
      </c>
      <c r="C47" s="698"/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  <c r="Y47" s="698"/>
      <c r="Z47" s="698"/>
      <c r="AA47" s="698"/>
      <c r="AB47" s="698"/>
      <c r="AC47" s="698"/>
      <c r="AD47" s="698"/>
      <c r="AE47" s="698"/>
      <c r="AF47" s="698"/>
      <c r="AG47" s="698"/>
      <c r="AH47" s="698"/>
      <c r="AI47" s="698"/>
      <c r="AJ47" s="698"/>
      <c r="AK47" s="729"/>
      <c r="AL47" s="720"/>
      <c r="AM47" s="721"/>
      <c r="AN47" s="721"/>
      <c r="AO47" s="721"/>
      <c r="AP47" s="722"/>
      <c r="AQ47" s="314"/>
      <c r="AR47" s="804"/>
      <c r="AS47" s="805"/>
      <c r="AT47" s="805"/>
      <c r="AU47" s="805"/>
      <c r="AV47" s="805"/>
      <c r="AW47" s="805"/>
      <c r="AX47" s="805"/>
      <c r="AY47" s="805"/>
      <c r="AZ47" s="805"/>
      <c r="BA47" s="805"/>
      <c r="BB47" s="805"/>
      <c r="BC47" s="805"/>
      <c r="BD47" s="805"/>
      <c r="BE47" s="806"/>
      <c r="BF47" s="804"/>
      <c r="BG47" s="805"/>
      <c r="BH47" s="805"/>
      <c r="BI47" s="805"/>
      <c r="BJ47" s="805"/>
      <c r="BK47" s="805"/>
      <c r="BL47" s="805"/>
      <c r="BM47" s="805"/>
      <c r="BN47" s="805"/>
      <c r="BO47" s="805"/>
      <c r="BP47" s="805"/>
      <c r="BQ47" s="805"/>
      <c r="BR47" s="805"/>
      <c r="BS47" s="806"/>
      <c r="BT47" s="143"/>
    </row>
    <row r="48" spans="2:77" ht="13.5" customHeight="1" x14ac:dyDescent="0.2">
      <c r="B48" s="826" t="s">
        <v>272</v>
      </c>
      <c r="C48" s="826"/>
      <c r="D48" s="826"/>
      <c r="E48" s="826"/>
      <c r="F48" s="826"/>
      <c r="G48" s="826"/>
      <c r="H48" s="826"/>
      <c r="I48" s="826"/>
      <c r="J48" s="826"/>
      <c r="K48" s="826"/>
      <c r="L48" s="826"/>
      <c r="M48" s="826"/>
      <c r="N48" s="826"/>
      <c r="O48" s="826"/>
      <c r="P48" s="826"/>
      <c r="Q48" s="826"/>
      <c r="R48" s="826"/>
      <c r="S48" s="826"/>
      <c r="T48" s="826"/>
      <c r="U48" s="826"/>
      <c r="V48" s="826"/>
      <c r="W48" s="826"/>
      <c r="X48" s="826"/>
      <c r="Y48" s="826"/>
      <c r="Z48" s="826"/>
      <c r="AA48" s="826"/>
      <c r="AB48" s="826"/>
      <c r="AC48" s="826"/>
      <c r="AD48" s="826"/>
      <c r="AE48" s="826"/>
      <c r="AF48" s="826"/>
      <c r="AG48" s="826"/>
      <c r="AH48" s="826"/>
      <c r="AI48" s="826"/>
      <c r="AJ48" s="826"/>
      <c r="AK48" s="826"/>
      <c r="AL48" s="479">
        <v>3205</v>
      </c>
      <c r="AM48" s="479"/>
      <c r="AN48" s="479"/>
      <c r="AO48" s="479"/>
      <c r="AP48" s="479"/>
      <c r="AQ48" s="297"/>
      <c r="AR48" s="790">
        <f>[1]Ф3Заполн!AQ48</f>
        <v>0</v>
      </c>
      <c r="AS48" s="790"/>
      <c r="AT48" s="790"/>
      <c r="AU48" s="790"/>
      <c r="AV48" s="790"/>
      <c r="AW48" s="790"/>
      <c r="AX48" s="790"/>
      <c r="AY48" s="790"/>
      <c r="AZ48" s="790"/>
      <c r="BA48" s="790"/>
      <c r="BB48" s="790"/>
      <c r="BC48" s="790"/>
      <c r="BD48" s="790"/>
      <c r="BE48" s="790"/>
      <c r="BF48" s="790">
        <f>[1]Ф3Заполн!BE48</f>
        <v>0</v>
      </c>
      <c r="BG48" s="790"/>
      <c r="BH48" s="790"/>
      <c r="BI48" s="790"/>
      <c r="BJ48" s="790"/>
      <c r="BK48" s="790"/>
      <c r="BL48" s="790"/>
      <c r="BM48" s="790"/>
      <c r="BN48" s="790"/>
      <c r="BO48" s="790"/>
      <c r="BP48" s="790"/>
      <c r="BQ48" s="790"/>
      <c r="BR48" s="790"/>
      <c r="BS48" s="790"/>
      <c r="BT48" s="143"/>
    </row>
    <row r="49" spans="2:77" ht="13.5" customHeight="1" x14ac:dyDescent="0.2">
      <c r="B49" s="818" t="s">
        <v>273</v>
      </c>
      <c r="C49" s="819"/>
      <c r="D49" s="819"/>
      <c r="E49" s="819"/>
      <c r="F49" s="819"/>
      <c r="G49" s="819"/>
      <c r="H49" s="819"/>
      <c r="I49" s="819"/>
      <c r="J49" s="819"/>
      <c r="K49" s="819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  <c r="Z49" s="819"/>
      <c r="AA49" s="819"/>
      <c r="AB49" s="819"/>
      <c r="AC49" s="819"/>
      <c r="AD49" s="819"/>
      <c r="AE49" s="819"/>
      <c r="AF49" s="819"/>
      <c r="AG49" s="819"/>
      <c r="AH49" s="819"/>
      <c r="AI49" s="819"/>
      <c r="AJ49" s="819"/>
      <c r="AK49" s="820"/>
      <c r="AL49" s="717">
        <v>3215</v>
      </c>
      <c r="AM49" s="718"/>
      <c r="AN49" s="718"/>
      <c r="AO49" s="718"/>
      <c r="AP49" s="719"/>
      <c r="AQ49" s="313"/>
      <c r="AR49" s="798">
        <f>[1]Ф3Заполн!AQ49</f>
        <v>0</v>
      </c>
      <c r="AS49" s="799"/>
      <c r="AT49" s="799"/>
      <c r="AU49" s="799"/>
      <c r="AV49" s="799"/>
      <c r="AW49" s="799"/>
      <c r="AX49" s="799"/>
      <c r="AY49" s="799"/>
      <c r="AZ49" s="799"/>
      <c r="BA49" s="799"/>
      <c r="BB49" s="799"/>
      <c r="BC49" s="799"/>
      <c r="BD49" s="799"/>
      <c r="BE49" s="800"/>
      <c r="BF49" s="798">
        <f>[1]Ф3Заполн!BE49</f>
        <v>0</v>
      </c>
      <c r="BG49" s="799"/>
      <c r="BH49" s="799"/>
      <c r="BI49" s="799"/>
      <c r="BJ49" s="799"/>
      <c r="BK49" s="799"/>
      <c r="BL49" s="799"/>
      <c r="BM49" s="799"/>
      <c r="BN49" s="799"/>
      <c r="BO49" s="799"/>
      <c r="BP49" s="799"/>
      <c r="BQ49" s="799"/>
      <c r="BR49" s="799"/>
      <c r="BS49" s="800"/>
      <c r="BT49" s="143"/>
    </row>
    <row r="50" spans="2:77" ht="13.5" customHeight="1" x14ac:dyDescent="0.2">
      <c r="B50" s="697" t="s">
        <v>274</v>
      </c>
      <c r="C50" s="698"/>
      <c r="D50" s="698"/>
      <c r="E50" s="698"/>
      <c r="F50" s="698"/>
      <c r="G50" s="698"/>
      <c r="H50" s="698"/>
      <c r="I50" s="698"/>
      <c r="J50" s="698"/>
      <c r="K50" s="698"/>
      <c r="L50" s="698"/>
      <c r="M50" s="698"/>
      <c r="N50" s="698"/>
      <c r="O50" s="698"/>
      <c r="P50" s="698"/>
      <c r="Q50" s="698"/>
      <c r="R50" s="698"/>
      <c r="S50" s="698"/>
      <c r="T50" s="698"/>
      <c r="U50" s="698"/>
      <c r="V50" s="698"/>
      <c r="W50" s="698"/>
      <c r="X50" s="698"/>
      <c r="Y50" s="698"/>
      <c r="Z50" s="698"/>
      <c r="AA50" s="698"/>
      <c r="AB50" s="698"/>
      <c r="AC50" s="698"/>
      <c r="AD50" s="698"/>
      <c r="AE50" s="698"/>
      <c r="AF50" s="698"/>
      <c r="AG50" s="698"/>
      <c r="AH50" s="698"/>
      <c r="AI50" s="698"/>
      <c r="AJ50" s="698"/>
      <c r="AK50" s="729"/>
      <c r="AL50" s="720"/>
      <c r="AM50" s="721"/>
      <c r="AN50" s="721"/>
      <c r="AO50" s="721"/>
      <c r="AP50" s="722"/>
      <c r="AQ50" s="314"/>
      <c r="AR50" s="804"/>
      <c r="AS50" s="805"/>
      <c r="AT50" s="805"/>
      <c r="AU50" s="805"/>
      <c r="AV50" s="805"/>
      <c r="AW50" s="805"/>
      <c r="AX50" s="805"/>
      <c r="AY50" s="805"/>
      <c r="AZ50" s="805"/>
      <c r="BA50" s="805"/>
      <c r="BB50" s="805"/>
      <c r="BC50" s="805"/>
      <c r="BD50" s="805"/>
      <c r="BE50" s="806"/>
      <c r="BF50" s="804"/>
      <c r="BG50" s="805"/>
      <c r="BH50" s="805"/>
      <c r="BI50" s="805"/>
      <c r="BJ50" s="805"/>
      <c r="BK50" s="805"/>
      <c r="BL50" s="805"/>
      <c r="BM50" s="805"/>
      <c r="BN50" s="805"/>
      <c r="BO50" s="805"/>
      <c r="BP50" s="805"/>
      <c r="BQ50" s="805"/>
      <c r="BR50" s="805"/>
      <c r="BS50" s="806"/>
      <c r="BT50" s="143"/>
    </row>
    <row r="51" spans="2:77" ht="13.5" customHeight="1" x14ac:dyDescent="0.2">
      <c r="B51" s="707" t="s">
        <v>275</v>
      </c>
      <c r="C51" s="707"/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7"/>
      <c r="R51" s="707"/>
      <c r="S51" s="707"/>
      <c r="T51" s="707"/>
      <c r="U51" s="707"/>
      <c r="V51" s="707"/>
      <c r="W51" s="707"/>
      <c r="X51" s="707"/>
      <c r="Y51" s="707"/>
      <c r="Z51" s="707"/>
      <c r="AA51" s="707"/>
      <c r="AB51" s="707"/>
      <c r="AC51" s="707"/>
      <c r="AD51" s="707"/>
      <c r="AE51" s="707"/>
      <c r="AF51" s="707"/>
      <c r="AG51" s="707"/>
      <c r="AH51" s="707"/>
      <c r="AI51" s="707"/>
      <c r="AJ51" s="707"/>
      <c r="AK51" s="707"/>
      <c r="AL51" s="479">
        <v>3220</v>
      </c>
      <c r="AM51" s="479"/>
      <c r="AN51" s="479"/>
      <c r="AO51" s="479"/>
      <c r="AP51" s="479"/>
      <c r="AQ51" s="297"/>
      <c r="AR51" s="790">
        <f>[1]Ф3Заполн!AQ51</f>
        <v>0</v>
      </c>
      <c r="AS51" s="790"/>
      <c r="AT51" s="790"/>
      <c r="AU51" s="790"/>
      <c r="AV51" s="790"/>
      <c r="AW51" s="790"/>
      <c r="AX51" s="790"/>
      <c r="AY51" s="790"/>
      <c r="AZ51" s="790"/>
      <c r="BA51" s="790"/>
      <c r="BB51" s="790"/>
      <c r="BC51" s="790"/>
      <c r="BD51" s="790"/>
      <c r="BE51" s="790"/>
      <c r="BF51" s="790">
        <f>[1]Ф3Заполн!BE51</f>
        <v>0</v>
      </c>
      <c r="BG51" s="790"/>
      <c r="BH51" s="790"/>
      <c r="BI51" s="790"/>
      <c r="BJ51" s="790"/>
      <c r="BK51" s="790"/>
      <c r="BL51" s="790"/>
      <c r="BM51" s="790"/>
      <c r="BN51" s="790"/>
      <c r="BO51" s="790"/>
      <c r="BP51" s="790"/>
      <c r="BQ51" s="790"/>
      <c r="BR51" s="790"/>
      <c r="BS51" s="790"/>
      <c r="BT51" s="143"/>
    </row>
    <row r="52" spans="2:77" ht="13.5" customHeight="1" x14ac:dyDescent="0.2">
      <c r="B52" s="685" t="s">
        <v>276</v>
      </c>
      <c r="C52" s="685"/>
      <c r="D52" s="685"/>
      <c r="E52" s="685"/>
      <c r="F52" s="685"/>
      <c r="G52" s="685"/>
      <c r="H52" s="685"/>
      <c r="I52" s="685"/>
      <c r="J52" s="685"/>
      <c r="K52" s="685"/>
      <c r="L52" s="685"/>
      <c r="M52" s="685"/>
      <c r="N52" s="685"/>
      <c r="O52" s="685"/>
      <c r="P52" s="685"/>
      <c r="Q52" s="685"/>
      <c r="R52" s="685"/>
      <c r="S52" s="685"/>
      <c r="T52" s="685"/>
      <c r="U52" s="685"/>
      <c r="V52" s="685"/>
      <c r="W52" s="685"/>
      <c r="X52" s="685"/>
      <c r="Y52" s="685"/>
      <c r="Z52" s="685"/>
      <c r="AA52" s="685"/>
      <c r="AB52" s="685"/>
      <c r="AC52" s="685"/>
      <c r="AD52" s="685"/>
      <c r="AE52" s="685"/>
      <c r="AF52" s="685"/>
      <c r="AG52" s="685"/>
      <c r="AH52" s="685"/>
      <c r="AI52" s="685"/>
      <c r="AJ52" s="685"/>
      <c r="AK52" s="685"/>
      <c r="AL52" s="479">
        <v>3225</v>
      </c>
      <c r="AM52" s="479"/>
      <c r="AN52" s="479"/>
      <c r="AO52" s="479"/>
      <c r="AP52" s="479"/>
      <c r="AQ52" s="297"/>
      <c r="AR52" s="791">
        <f>[1]Ф3Заполн!AQ52</f>
        <v>0</v>
      </c>
      <c r="AS52" s="791"/>
      <c r="AT52" s="791"/>
      <c r="AU52" s="791"/>
      <c r="AV52" s="791"/>
      <c r="AW52" s="791"/>
      <c r="AX52" s="791"/>
      <c r="AY52" s="791"/>
      <c r="AZ52" s="791"/>
      <c r="BA52" s="791"/>
      <c r="BB52" s="791"/>
      <c r="BC52" s="791"/>
      <c r="BD52" s="791"/>
      <c r="BE52" s="791"/>
      <c r="BF52" s="791">
        <f>[1]Ф3Заполн!BE52</f>
        <v>0</v>
      </c>
      <c r="BG52" s="791"/>
      <c r="BH52" s="791"/>
      <c r="BI52" s="791"/>
      <c r="BJ52" s="791"/>
      <c r="BK52" s="791"/>
      <c r="BL52" s="791"/>
      <c r="BM52" s="791"/>
      <c r="BN52" s="791"/>
      <c r="BO52" s="791"/>
      <c r="BP52" s="791"/>
      <c r="BQ52" s="791"/>
      <c r="BR52" s="791"/>
      <c r="BS52" s="791"/>
      <c r="BT52" s="143"/>
    </row>
    <row r="53" spans="2:77" ht="13.5" customHeight="1" x14ac:dyDescent="0.2">
      <c r="B53" s="685" t="s">
        <v>344</v>
      </c>
      <c r="C53" s="685"/>
      <c r="D53" s="685"/>
      <c r="E53" s="685"/>
      <c r="F53" s="685"/>
      <c r="G53" s="685"/>
      <c r="H53" s="685"/>
      <c r="I53" s="685"/>
      <c r="J53" s="685"/>
      <c r="K53" s="685"/>
      <c r="L53" s="685"/>
      <c r="M53" s="685"/>
      <c r="N53" s="685"/>
      <c r="O53" s="685"/>
      <c r="P53" s="685"/>
      <c r="Q53" s="685"/>
      <c r="R53" s="685"/>
      <c r="S53" s="685"/>
      <c r="T53" s="685"/>
      <c r="U53" s="685"/>
      <c r="V53" s="685"/>
      <c r="W53" s="685"/>
      <c r="X53" s="685"/>
      <c r="Y53" s="685"/>
      <c r="Z53" s="685"/>
      <c r="AA53" s="685"/>
      <c r="AB53" s="685"/>
      <c r="AC53" s="685"/>
      <c r="AD53" s="685"/>
      <c r="AE53" s="685"/>
      <c r="AF53" s="685"/>
      <c r="AG53" s="685"/>
      <c r="AH53" s="685"/>
      <c r="AI53" s="685"/>
      <c r="AJ53" s="685"/>
      <c r="AK53" s="685"/>
      <c r="AL53" s="479">
        <v>3230</v>
      </c>
      <c r="AM53" s="479"/>
      <c r="AN53" s="479"/>
      <c r="AO53" s="479"/>
      <c r="AP53" s="479"/>
      <c r="AQ53" s="297"/>
      <c r="AR53" s="791">
        <f>[1]Ф3Заполн!AQ53</f>
        <v>1752</v>
      </c>
      <c r="AS53" s="791"/>
      <c r="AT53" s="791"/>
      <c r="AU53" s="791"/>
      <c r="AV53" s="791"/>
      <c r="AW53" s="791"/>
      <c r="AX53" s="791"/>
      <c r="AY53" s="791"/>
      <c r="AZ53" s="791"/>
      <c r="BA53" s="791"/>
      <c r="BB53" s="791"/>
      <c r="BC53" s="791"/>
      <c r="BD53" s="791"/>
      <c r="BE53" s="791"/>
      <c r="BF53" s="791">
        <f>[1]Ф3Заполн!BE53</f>
        <v>186</v>
      </c>
      <c r="BG53" s="791"/>
      <c r="BH53" s="791"/>
      <c r="BI53" s="791"/>
      <c r="BJ53" s="791"/>
      <c r="BK53" s="791"/>
      <c r="BL53" s="791"/>
      <c r="BM53" s="791"/>
      <c r="BN53" s="791"/>
      <c r="BO53" s="791"/>
      <c r="BP53" s="791"/>
      <c r="BQ53" s="791"/>
      <c r="BR53" s="791"/>
      <c r="BS53" s="791"/>
      <c r="BT53" s="143"/>
    </row>
    <row r="54" spans="2:77" ht="27.75" customHeight="1" x14ac:dyDescent="0.2">
      <c r="B54" s="685" t="s">
        <v>345</v>
      </c>
      <c r="C54" s="685"/>
      <c r="D54" s="685"/>
      <c r="E54" s="685"/>
      <c r="F54" s="685"/>
      <c r="G54" s="685"/>
      <c r="H54" s="685"/>
      <c r="I54" s="685"/>
      <c r="J54" s="685"/>
      <c r="K54" s="685"/>
      <c r="L54" s="685"/>
      <c r="M54" s="685"/>
      <c r="N54" s="685"/>
      <c r="O54" s="685"/>
      <c r="P54" s="685"/>
      <c r="Q54" s="685"/>
      <c r="R54" s="685"/>
      <c r="S54" s="685"/>
      <c r="T54" s="685"/>
      <c r="U54" s="685"/>
      <c r="V54" s="685"/>
      <c r="W54" s="685"/>
      <c r="X54" s="685"/>
      <c r="Y54" s="685"/>
      <c r="Z54" s="685"/>
      <c r="AA54" s="685"/>
      <c r="AB54" s="685"/>
      <c r="AC54" s="685"/>
      <c r="AD54" s="685"/>
      <c r="AE54" s="685"/>
      <c r="AF54" s="685"/>
      <c r="AG54" s="685"/>
      <c r="AH54" s="685"/>
      <c r="AI54" s="685"/>
      <c r="AJ54" s="685"/>
      <c r="AK54" s="685"/>
      <c r="AL54" s="479">
        <v>3235</v>
      </c>
      <c r="AM54" s="479"/>
      <c r="AN54" s="479"/>
      <c r="AO54" s="479"/>
      <c r="AP54" s="479"/>
      <c r="AQ54" s="297"/>
      <c r="AR54" s="791">
        <f>[1]Ф3Заполн!AQ54</f>
        <v>0</v>
      </c>
      <c r="AS54" s="791"/>
      <c r="AT54" s="791"/>
      <c r="AU54" s="791"/>
      <c r="AV54" s="791"/>
      <c r="AW54" s="791"/>
      <c r="AX54" s="791"/>
      <c r="AY54" s="791"/>
      <c r="AZ54" s="791"/>
      <c r="BA54" s="791"/>
      <c r="BB54" s="791"/>
      <c r="BC54" s="791"/>
      <c r="BD54" s="791"/>
      <c r="BE54" s="791"/>
      <c r="BF54" s="791">
        <f>[1]Ф3Заполн!BE54</f>
        <v>0</v>
      </c>
      <c r="BG54" s="791"/>
      <c r="BH54" s="791"/>
      <c r="BI54" s="791"/>
      <c r="BJ54" s="791"/>
      <c r="BK54" s="791"/>
      <c r="BL54" s="791"/>
      <c r="BM54" s="791"/>
      <c r="BN54" s="791"/>
      <c r="BO54" s="791"/>
      <c r="BP54" s="791"/>
      <c r="BQ54" s="791"/>
      <c r="BR54" s="791"/>
      <c r="BS54" s="791"/>
      <c r="BT54" s="143"/>
    </row>
    <row r="55" spans="2:77" ht="13.5" customHeight="1" x14ac:dyDescent="0.2">
      <c r="B55" s="687" t="s">
        <v>261</v>
      </c>
      <c r="C55" s="687"/>
      <c r="D55" s="687"/>
      <c r="E55" s="687"/>
      <c r="F55" s="687"/>
      <c r="G55" s="687"/>
      <c r="H55" s="687"/>
      <c r="I55" s="687"/>
      <c r="J55" s="687"/>
      <c r="K55" s="687"/>
      <c r="L55" s="687"/>
      <c r="M55" s="687"/>
      <c r="N55" s="687"/>
      <c r="O55" s="687"/>
      <c r="P55" s="687"/>
      <c r="Q55" s="687"/>
      <c r="R55" s="687"/>
      <c r="S55" s="687"/>
      <c r="T55" s="687"/>
      <c r="U55" s="687"/>
      <c r="V55" s="687"/>
      <c r="W55" s="687"/>
      <c r="X55" s="687"/>
      <c r="Y55" s="687"/>
      <c r="Z55" s="687"/>
      <c r="AA55" s="687"/>
      <c r="AB55" s="687"/>
      <c r="AC55" s="687"/>
      <c r="AD55" s="687"/>
      <c r="AE55" s="687"/>
      <c r="AF55" s="687"/>
      <c r="AG55" s="687"/>
      <c r="AH55" s="687"/>
      <c r="AI55" s="687"/>
      <c r="AJ55" s="687"/>
      <c r="AK55" s="687"/>
      <c r="AL55" s="479">
        <v>3250</v>
      </c>
      <c r="AM55" s="479"/>
      <c r="AN55" s="479"/>
      <c r="AO55" s="479"/>
      <c r="AP55" s="479"/>
      <c r="AQ55" s="297"/>
      <c r="AR55" s="791">
        <f>[1]Ф3Заполн!AQ55</f>
        <v>0</v>
      </c>
      <c r="AS55" s="791"/>
      <c r="AT55" s="791"/>
      <c r="AU55" s="791"/>
      <c r="AV55" s="791"/>
      <c r="AW55" s="791"/>
      <c r="AX55" s="791"/>
      <c r="AY55" s="791"/>
      <c r="AZ55" s="791"/>
      <c r="BA55" s="791"/>
      <c r="BB55" s="791"/>
      <c r="BC55" s="791"/>
      <c r="BD55" s="791"/>
      <c r="BE55" s="791"/>
      <c r="BF55" s="791">
        <f>[1]Ф3Заполн!BE55</f>
        <v>0</v>
      </c>
      <c r="BG55" s="791"/>
      <c r="BH55" s="791"/>
      <c r="BI55" s="791"/>
      <c r="BJ55" s="791"/>
      <c r="BK55" s="791"/>
      <c r="BL55" s="791"/>
      <c r="BM55" s="791"/>
      <c r="BN55" s="791"/>
      <c r="BO55" s="791"/>
      <c r="BP55" s="791"/>
      <c r="BQ55" s="791"/>
      <c r="BR55" s="791"/>
      <c r="BS55" s="791"/>
      <c r="BT55" s="143"/>
    </row>
    <row r="56" spans="2:77" ht="13.5" customHeight="1" x14ac:dyDescent="0.2">
      <c r="B56" s="818" t="s">
        <v>277</v>
      </c>
      <c r="C56" s="819"/>
      <c r="D56" s="819"/>
      <c r="E56" s="819"/>
      <c r="F56" s="819"/>
      <c r="G56" s="819"/>
      <c r="H56" s="819"/>
      <c r="I56" s="819"/>
      <c r="J56" s="819"/>
      <c r="K56" s="819"/>
      <c r="L56" s="819"/>
      <c r="M56" s="819"/>
      <c r="N56" s="819"/>
      <c r="O56" s="819"/>
      <c r="P56" s="819"/>
      <c r="Q56" s="819"/>
      <c r="R56" s="819"/>
      <c r="S56" s="819"/>
      <c r="T56" s="819"/>
      <c r="U56" s="819"/>
      <c r="V56" s="819"/>
      <c r="W56" s="819"/>
      <c r="X56" s="819"/>
      <c r="Y56" s="819"/>
      <c r="Z56" s="819"/>
      <c r="AA56" s="819"/>
      <c r="AB56" s="819"/>
      <c r="AC56" s="819"/>
      <c r="AD56" s="819"/>
      <c r="AE56" s="819"/>
      <c r="AF56" s="819"/>
      <c r="AG56" s="819"/>
      <c r="AH56" s="819"/>
      <c r="AI56" s="819"/>
      <c r="AJ56" s="819"/>
      <c r="AK56" s="820"/>
      <c r="AL56" s="717">
        <v>3255</v>
      </c>
      <c r="AM56" s="718"/>
      <c r="AN56" s="718"/>
      <c r="AO56" s="718"/>
      <c r="AP56" s="719"/>
      <c r="AQ56" s="313"/>
      <c r="AR56" s="821" t="str">
        <f>[1]Ф3Заполн!AQ56</f>
        <v>(</v>
      </c>
      <c r="AS56" s="813">
        <f>[1]Ф3Заполн!AR56</f>
        <v>0</v>
      </c>
      <c r="AT56" s="813"/>
      <c r="AU56" s="813"/>
      <c r="AV56" s="813"/>
      <c r="AW56" s="813"/>
      <c r="AX56" s="813"/>
      <c r="AY56" s="813"/>
      <c r="AZ56" s="813"/>
      <c r="BA56" s="813"/>
      <c r="BB56" s="813"/>
      <c r="BC56" s="813"/>
      <c r="BD56" s="813"/>
      <c r="BE56" s="815" t="str">
        <f>[1]Ф3Заполн!BD56</f>
        <v>)</v>
      </c>
      <c r="BF56" s="821" t="str">
        <f>[1]Ф3Заполн!BE56</f>
        <v>(</v>
      </c>
      <c r="BG56" s="813">
        <f>[1]Ф3Заполн!BF56</f>
        <v>0</v>
      </c>
      <c r="BH56" s="813"/>
      <c r="BI56" s="813"/>
      <c r="BJ56" s="813"/>
      <c r="BK56" s="813"/>
      <c r="BL56" s="813"/>
      <c r="BM56" s="813"/>
      <c r="BN56" s="813"/>
      <c r="BO56" s="813"/>
      <c r="BP56" s="813"/>
      <c r="BQ56" s="813"/>
      <c r="BR56" s="813"/>
      <c r="BS56" s="815" t="str">
        <f>[1]Ф3Заполн!BR56</f>
        <v>)</v>
      </c>
      <c r="BT56" s="143"/>
    </row>
    <row r="57" spans="2:77" ht="13.5" customHeight="1" x14ac:dyDescent="0.2">
      <c r="B57" s="697" t="s">
        <v>271</v>
      </c>
      <c r="C57" s="698"/>
      <c r="D57" s="698"/>
      <c r="E57" s="698"/>
      <c r="F57" s="698"/>
      <c r="G57" s="698"/>
      <c r="H57" s="698"/>
      <c r="I57" s="698"/>
      <c r="J57" s="698"/>
      <c r="K57" s="698"/>
      <c r="L57" s="698"/>
      <c r="M57" s="698"/>
      <c r="N57" s="698"/>
      <c r="O57" s="698"/>
      <c r="P57" s="698"/>
      <c r="Q57" s="698"/>
      <c r="R57" s="698"/>
      <c r="S57" s="698"/>
      <c r="T57" s="698"/>
      <c r="U57" s="698"/>
      <c r="V57" s="698"/>
      <c r="W57" s="698"/>
      <c r="X57" s="698"/>
      <c r="Y57" s="698"/>
      <c r="Z57" s="698"/>
      <c r="AA57" s="698"/>
      <c r="AB57" s="698"/>
      <c r="AC57" s="698"/>
      <c r="AD57" s="698"/>
      <c r="AE57" s="698"/>
      <c r="AF57" s="698"/>
      <c r="AG57" s="698"/>
      <c r="AH57" s="698"/>
      <c r="AI57" s="698"/>
      <c r="AJ57" s="698"/>
      <c r="AK57" s="729"/>
      <c r="AL57" s="720"/>
      <c r="AM57" s="721"/>
      <c r="AN57" s="721"/>
      <c r="AO57" s="721"/>
      <c r="AP57" s="722"/>
      <c r="AQ57" s="314"/>
      <c r="AR57" s="822"/>
      <c r="AS57" s="814"/>
      <c r="AT57" s="814"/>
      <c r="AU57" s="814"/>
      <c r="AV57" s="814"/>
      <c r="AW57" s="814"/>
      <c r="AX57" s="814"/>
      <c r="AY57" s="814"/>
      <c r="AZ57" s="814"/>
      <c r="BA57" s="814"/>
      <c r="BB57" s="814"/>
      <c r="BC57" s="814"/>
      <c r="BD57" s="814"/>
      <c r="BE57" s="816"/>
      <c r="BF57" s="822"/>
      <c r="BG57" s="814"/>
      <c r="BH57" s="814"/>
      <c r="BI57" s="814"/>
      <c r="BJ57" s="814"/>
      <c r="BK57" s="814"/>
      <c r="BL57" s="814"/>
      <c r="BM57" s="814"/>
      <c r="BN57" s="814"/>
      <c r="BO57" s="814"/>
      <c r="BP57" s="814"/>
      <c r="BQ57" s="814"/>
      <c r="BR57" s="814"/>
      <c r="BS57" s="816"/>
      <c r="BT57" s="143"/>
    </row>
    <row r="58" spans="2:77" ht="13.5" customHeight="1" x14ac:dyDescent="0.2">
      <c r="B58" s="707" t="s">
        <v>272</v>
      </c>
      <c r="C58" s="707"/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7"/>
      <c r="AE58" s="707"/>
      <c r="AF58" s="707"/>
      <c r="AG58" s="707"/>
      <c r="AH58" s="707"/>
      <c r="AI58" s="707"/>
      <c r="AJ58" s="707"/>
      <c r="AK58" s="707"/>
      <c r="AL58" s="479">
        <v>3260</v>
      </c>
      <c r="AM58" s="479"/>
      <c r="AN58" s="479"/>
      <c r="AO58" s="479"/>
      <c r="AP58" s="479"/>
      <c r="AQ58" s="292"/>
      <c r="AR58" s="420" t="str">
        <f>[1]Ф3Заполн!AQ58</f>
        <v>(</v>
      </c>
      <c r="AS58" s="817">
        <f>[1]Ф3Заполн!AR58</f>
        <v>0</v>
      </c>
      <c r="AT58" s="817"/>
      <c r="AU58" s="817"/>
      <c r="AV58" s="817"/>
      <c r="AW58" s="817"/>
      <c r="AX58" s="817"/>
      <c r="AY58" s="817"/>
      <c r="AZ58" s="817"/>
      <c r="BA58" s="817"/>
      <c r="BB58" s="817"/>
      <c r="BC58" s="817"/>
      <c r="BD58" s="817"/>
      <c r="BE58" s="421" t="str">
        <f>[1]Ф3Заполн!BD58</f>
        <v>)</v>
      </c>
      <c r="BF58" s="420" t="str">
        <f>[1]Ф3Заполн!BE58</f>
        <v>(</v>
      </c>
      <c r="BG58" s="817">
        <f>[1]Ф3Заполн!BF58</f>
        <v>0</v>
      </c>
      <c r="BH58" s="817"/>
      <c r="BI58" s="817"/>
      <c r="BJ58" s="817"/>
      <c r="BK58" s="817"/>
      <c r="BL58" s="817"/>
      <c r="BM58" s="817"/>
      <c r="BN58" s="817"/>
      <c r="BO58" s="817"/>
      <c r="BP58" s="817"/>
      <c r="BQ58" s="817"/>
      <c r="BR58" s="817"/>
      <c r="BS58" s="421" t="str">
        <f>[1]Ф3Заполн!BR58</f>
        <v>)</v>
      </c>
      <c r="BT58" s="143"/>
    </row>
    <row r="59" spans="2:77" ht="13.5" customHeight="1" x14ac:dyDescent="0.2">
      <c r="B59" s="685" t="s">
        <v>278</v>
      </c>
      <c r="C59" s="685"/>
      <c r="D59" s="685"/>
      <c r="E59" s="685"/>
      <c r="F59" s="685"/>
      <c r="G59" s="685"/>
      <c r="H59" s="685"/>
      <c r="I59" s="685"/>
      <c r="J59" s="685"/>
      <c r="K59" s="685"/>
      <c r="L59" s="685"/>
      <c r="M59" s="685"/>
      <c r="N59" s="685"/>
      <c r="O59" s="685"/>
      <c r="P59" s="685"/>
      <c r="Q59" s="685"/>
      <c r="R59" s="685"/>
      <c r="S59" s="685"/>
      <c r="T59" s="685"/>
      <c r="U59" s="685"/>
      <c r="V59" s="685"/>
      <c r="W59" s="685"/>
      <c r="X59" s="685"/>
      <c r="Y59" s="685"/>
      <c r="Z59" s="685"/>
      <c r="AA59" s="685"/>
      <c r="AB59" s="685"/>
      <c r="AC59" s="685"/>
      <c r="AD59" s="685"/>
      <c r="AE59" s="685"/>
      <c r="AF59" s="685"/>
      <c r="AG59" s="685"/>
      <c r="AH59" s="685"/>
      <c r="AI59" s="685"/>
      <c r="AJ59" s="685"/>
      <c r="AK59" s="685"/>
      <c r="AL59" s="479">
        <v>3270</v>
      </c>
      <c r="AM59" s="479"/>
      <c r="AN59" s="479"/>
      <c r="AO59" s="479"/>
      <c r="AP59" s="479"/>
      <c r="AQ59" s="292"/>
      <c r="AR59" s="420" t="str">
        <f>[1]Ф3Заполн!AQ59</f>
        <v>(</v>
      </c>
      <c r="AS59" s="817">
        <f>[1]Ф3Заполн!AR59</f>
        <v>0</v>
      </c>
      <c r="AT59" s="817"/>
      <c r="AU59" s="817"/>
      <c r="AV59" s="817"/>
      <c r="AW59" s="817"/>
      <c r="AX59" s="817"/>
      <c r="AY59" s="817"/>
      <c r="AZ59" s="817"/>
      <c r="BA59" s="817"/>
      <c r="BB59" s="817"/>
      <c r="BC59" s="817"/>
      <c r="BD59" s="817"/>
      <c r="BE59" s="421" t="str">
        <f>[1]Ф3Заполн!BD59</f>
        <v>)</v>
      </c>
      <c r="BF59" s="420" t="str">
        <f>[1]Ф3Заполн!BE59</f>
        <v>(</v>
      </c>
      <c r="BG59" s="817">
        <f>[1]Ф3Заполн!BF59</f>
        <v>0</v>
      </c>
      <c r="BH59" s="817"/>
      <c r="BI59" s="817"/>
      <c r="BJ59" s="817"/>
      <c r="BK59" s="817"/>
      <c r="BL59" s="817"/>
      <c r="BM59" s="817"/>
      <c r="BN59" s="817"/>
      <c r="BO59" s="817"/>
      <c r="BP59" s="817"/>
      <c r="BQ59" s="817"/>
      <c r="BR59" s="817"/>
      <c r="BS59" s="421" t="str">
        <f>[1]Ф3Заполн!BR59</f>
        <v>)</v>
      </c>
      <c r="BT59" s="143"/>
    </row>
    <row r="60" spans="2:77" ht="13.5" customHeight="1" x14ac:dyDescent="0.2">
      <c r="B60" s="685" t="s">
        <v>346</v>
      </c>
      <c r="C60" s="685"/>
      <c r="D60" s="685"/>
      <c r="E60" s="685"/>
      <c r="F60" s="685"/>
      <c r="G60" s="685"/>
      <c r="H60" s="685"/>
      <c r="I60" s="685"/>
      <c r="J60" s="685"/>
      <c r="K60" s="685"/>
      <c r="L60" s="685"/>
      <c r="M60" s="685"/>
      <c r="N60" s="685"/>
      <c r="O60" s="685"/>
      <c r="P60" s="685"/>
      <c r="Q60" s="685"/>
      <c r="R60" s="685"/>
      <c r="S60" s="685"/>
      <c r="T60" s="685"/>
      <c r="U60" s="685"/>
      <c r="V60" s="685"/>
      <c r="W60" s="685"/>
      <c r="X60" s="685"/>
      <c r="Y60" s="685"/>
      <c r="Z60" s="685"/>
      <c r="AA60" s="685"/>
      <c r="AB60" s="685"/>
      <c r="AC60" s="685"/>
      <c r="AD60" s="685"/>
      <c r="AE60" s="685"/>
      <c r="AF60" s="685"/>
      <c r="AG60" s="685"/>
      <c r="AH60" s="685"/>
      <c r="AI60" s="685"/>
      <c r="AJ60" s="685"/>
      <c r="AK60" s="685"/>
      <c r="AL60" s="479">
        <v>3275</v>
      </c>
      <c r="AM60" s="479"/>
      <c r="AN60" s="479"/>
      <c r="AO60" s="479"/>
      <c r="AP60" s="479"/>
      <c r="AQ60" s="292"/>
      <c r="AR60" s="420" t="str">
        <f>[1]Ф3Заполн!AQ60</f>
        <v>(</v>
      </c>
      <c r="AS60" s="817">
        <f>[1]Ф3Заполн!AR60</f>
        <v>1612</v>
      </c>
      <c r="AT60" s="817"/>
      <c r="AU60" s="817"/>
      <c r="AV60" s="817"/>
      <c r="AW60" s="817"/>
      <c r="AX60" s="817"/>
      <c r="AY60" s="817"/>
      <c r="AZ60" s="817"/>
      <c r="BA60" s="817"/>
      <c r="BB60" s="817"/>
      <c r="BC60" s="817"/>
      <c r="BD60" s="817"/>
      <c r="BE60" s="421" t="str">
        <f>[1]Ф3Заполн!BD60</f>
        <v>)</v>
      </c>
      <c r="BF60" s="420" t="str">
        <f>[1]Ф3Заполн!BE60</f>
        <v>(</v>
      </c>
      <c r="BG60" s="817">
        <f>[1]Ф3Заполн!BF60</f>
        <v>0</v>
      </c>
      <c r="BH60" s="817"/>
      <c r="BI60" s="817"/>
      <c r="BJ60" s="817"/>
      <c r="BK60" s="817"/>
      <c r="BL60" s="817"/>
      <c r="BM60" s="817"/>
      <c r="BN60" s="817"/>
      <c r="BO60" s="817"/>
      <c r="BP60" s="817"/>
      <c r="BQ60" s="817"/>
      <c r="BR60" s="817"/>
      <c r="BS60" s="421" t="str">
        <f>[1]Ф3Заполн!BR60</f>
        <v>)</v>
      </c>
      <c r="BT60" s="143"/>
    </row>
    <row r="61" spans="2:77" ht="24.75" customHeight="1" x14ac:dyDescent="0.2">
      <c r="B61" s="685" t="s">
        <v>347</v>
      </c>
      <c r="C61" s="685"/>
      <c r="D61" s="685"/>
      <c r="E61" s="685"/>
      <c r="F61" s="685"/>
      <c r="G61" s="685"/>
      <c r="H61" s="685"/>
      <c r="I61" s="685"/>
      <c r="J61" s="685"/>
      <c r="K61" s="685"/>
      <c r="L61" s="685"/>
      <c r="M61" s="685"/>
      <c r="N61" s="685"/>
      <c r="O61" s="685"/>
      <c r="P61" s="685"/>
      <c r="Q61" s="685"/>
      <c r="R61" s="685"/>
      <c r="S61" s="685"/>
      <c r="T61" s="685"/>
      <c r="U61" s="685"/>
      <c r="V61" s="685"/>
      <c r="W61" s="685"/>
      <c r="X61" s="685"/>
      <c r="Y61" s="685"/>
      <c r="Z61" s="685"/>
      <c r="AA61" s="685"/>
      <c r="AB61" s="685"/>
      <c r="AC61" s="685"/>
      <c r="AD61" s="685"/>
      <c r="AE61" s="685"/>
      <c r="AF61" s="685"/>
      <c r="AG61" s="685"/>
      <c r="AH61" s="685"/>
      <c r="AI61" s="685"/>
      <c r="AJ61" s="685"/>
      <c r="AK61" s="685"/>
      <c r="AL61" s="479">
        <v>3280</v>
      </c>
      <c r="AM61" s="479"/>
      <c r="AN61" s="479"/>
      <c r="AO61" s="479"/>
      <c r="AP61" s="479"/>
      <c r="AQ61" s="292"/>
      <c r="AR61" s="420" t="str">
        <f>[1]Ф3Заполн!AQ61</f>
        <v>(</v>
      </c>
      <c r="AS61" s="817">
        <f>[1]Ф3Заполн!AR61</f>
        <v>0</v>
      </c>
      <c r="AT61" s="817"/>
      <c r="AU61" s="817"/>
      <c r="AV61" s="817"/>
      <c r="AW61" s="817"/>
      <c r="AX61" s="817"/>
      <c r="AY61" s="817"/>
      <c r="AZ61" s="817"/>
      <c r="BA61" s="817"/>
      <c r="BB61" s="817"/>
      <c r="BC61" s="817"/>
      <c r="BD61" s="817"/>
      <c r="BE61" s="421" t="str">
        <f>[1]Ф3Заполн!BD61</f>
        <v>)</v>
      </c>
      <c r="BF61" s="420" t="str">
        <f>[1]Ф3Заполн!BE61</f>
        <v>(</v>
      </c>
      <c r="BG61" s="817">
        <f>[1]Ф3Заполн!BF61</f>
        <v>0</v>
      </c>
      <c r="BH61" s="817"/>
      <c r="BI61" s="817"/>
      <c r="BJ61" s="817"/>
      <c r="BK61" s="817"/>
      <c r="BL61" s="817"/>
      <c r="BM61" s="817"/>
      <c r="BN61" s="817"/>
      <c r="BO61" s="817"/>
      <c r="BP61" s="817"/>
      <c r="BQ61" s="817"/>
      <c r="BR61" s="817"/>
      <c r="BS61" s="421" t="str">
        <f>[1]Ф3Заполн!BR61</f>
        <v>)</v>
      </c>
      <c r="BT61" s="143"/>
    </row>
    <row r="62" spans="2:77" ht="13.5" customHeight="1" x14ac:dyDescent="0.2">
      <c r="B62" s="685" t="s">
        <v>279</v>
      </c>
      <c r="C62" s="685"/>
      <c r="D62" s="685"/>
      <c r="E62" s="685"/>
      <c r="F62" s="685"/>
      <c r="G62" s="685"/>
      <c r="H62" s="685"/>
      <c r="I62" s="685"/>
      <c r="J62" s="685"/>
      <c r="K62" s="685"/>
      <c r="L62" s="685"/>
      <c r="M62" s="685"/>
      <c r="N62" s="685"/>
      <c r="O62" s="685"/>
      <c r="P62" s="685"/>
      <c r="Q62" s="685"/>
      <c r="R62" s="685"/>
      <c r="S62" s="685"/>
      <c r="T62" s="685"/>
      <c r="U62" s="685"/>
      <c r="V62" s="685"/>
      <c r="W62" s="685"/>
      <c r="X62" s="685"/>
      <c r="Y62" s="685"/>
      <c r="Z62" s="685"/>
      <c r="AA62" s="685"/>
      <c r="AB62" s="685"/>
      <c r="AC62" s="685"/>
      <c r="AD62" s="685"/>
      <c r="AE62" s="685"/>
      <c r="AF62" s="685"/>
      <c r="AG62" s="685"/>
      <c r="AH62" s="685"/>
      <c r="AI62" s="685"/>
      <c r="AJ62" s="685"/>
      <c r="AK62" s="685"/>
      <c r="AL62" s="479">
        <v>3290</v>
      </c>
      <c r="AM62" s="479"/>
      <c r="AN62" s="479"/>
      <c r="AO62" s="479"/>
      <c r="AP62" s="479"/>
      <c r="AQ62" s="292"/>
      <c r="AR62" s="420" t="str">
        <f>[1]Ф3Заполн!AQ62</f>
        <v>(</v>
      </c>
      <c r="AS62" s="817">
        <f>[1]Ф3Заполн!AR62</f>
        <v>0</v>
      </c>
      <c r="AT62" s="817"/>
      <c r="AU62" s="817"/>
      <c r="AV62" s="817"/>
      <c r="AW62" s="817"/>
      <c r="AX62" s="817"/>
      <c r="AY62" s="817"/>
      <c r="AZ62" s="817"/>
      <c r="BA62" s="817"/>
      <c r="BB62" s="817"/>
      <c r="BC62" s="817"/>
      <c r="BD62" s="817"/>
      <c r="BE62" s="421" t="str">
        <f>[1]Ф3Заполн!BD62</f>
        <v>)</v>
      </c>
      <c r="BF62" s="420" t="str">
        <f>[1]Ф3Заполн!BE62</f>
        <v>(</v>
      </c>
      <c r="BG62" s="817">
        <f>[1]Ф3Заполн!BF62</f>
        <v>0</v>
      </c>
      <c r="BH62" s="817"/>
      <c r="BI62" s="817"/>
      <c r="BJ62" s="817"/>
      <c r="BK62" s="817"/>
      <c r="BL62" s="817"/>
      <c r="BM62" s="817"/>
      <c r="BN62" s="817"/>
      <c r="BO62" s="817"/>
      <c r="BP62" s="817"/>
      <c r="BQ62" s="817"/>
      <c r="BR62" s="817"/>
      <c r="BS62" s="421" t="str">
        <f>[1]Ф3Заполн!BR62</f>
        <v>)</v>
      </c>
      <c r="BT62" s="143"/>
    </row>
    <row r="63" spans="2:77" ht="13.5" customHeight="1" x14ac:dyDescent="0.2">
      <c r="B63" s="823" t="s">
        <v>280</v>
      </c>
      <c r="C63" s="823"/>
      <c r="D63" s="823"/>
      <c r="E63" s="823"/>
      <c r="F63" s="823"/>
      <c r="G63" s="823"/>
      <c r="H63" s="823"/>
      <c r="I63" s="823"/>
      <c r="J63" s="823"/>
      <c r="K63" s="823"/>
      <c r="L63" s="823"/>
      <c r="M63" s="823"/>
      <c r="N63" s="823"/>
      <c r="O63" s="823"/>
      <c r="P63" s="823"/>
      <c r="Q63" s="823"/>
      <c r="R63" s="823"/>
      <c r="S63" s="823"/>
      <c r="T63" s="823"/>
      <c r="U63" s="823"/>
      <c r="V63" s="823"/>
      <c r="W63" s="823"/>
      <c r="X63" s="823"/>
      <c r="Y63" s="823"/>
      <c r="Z63" s="823"/>
      <c r="AA63" s="823"/>
      <c r="AB63" s="823"/>
      <c r="AC63" s="823"/>
      <c r="AD63" s="823"/>
      <c r="AE63" s="823"/>
      <c r="AF63" s="823"/>
      <c r="AG63" s="823"/>
      <c r="AH63" s="823"/>
      <c r="AI63" s="823"/>
      <c r="AJ63" s="823"/>
      <c r="AK63" s="823"/>
      <c r="AL63" s="824">
        <v>3295</v>
      </c>
      <c r="AM63" s="824"/>
      <c r="AN63" s="824"/>
      <c r="AO63" s="824"/>
      <c r="AP63" s="824"/>
      <c r="AQ63" s="315"/>
      <c r="AR63" s="825">
        <f>SUM(AR45:BE55)-SUM(AS56:BD62)</f>
        <v>140</v>
      </c>
      <c r="AS63" s="825"/>
      <c r="AT63" s="825"/>
      <c r="AU63" s="825"/>
      <c r="AV63" s="825"/>
      <c r="AW63" s="825"/>
      <c r="AX63" s="825"/>
      <c r="AY63" s="825"/>
      <c r="AZ63" s="825"/>
      <c r="BA63" s="825"/>
      <c r="BB63" s="825"/>
      <c r="BC63" s="825"/>
      <c r="BD63" s="825"/>
      <c r="BE63" s="825"/>
      <c r="BF63" s="825">
        <f>SUM(BF45:BS55)-SUM(BG56:BR62)</f>
        <v>186</v>
      </c>
      <c r="BG63" s="825"/>
      <c r="BH63" s="825"/>
      <c r="BI63" s="825"/>
      <c r="BJ63" s="825"/>
      <c r="BK63" s="825"/>
      <c r="BL63" s="825"/>
      <c r="BM63" s="825"/>
      <c r="BN63" s="825"/>
      <c r="BO63" s="825"/>
      <c r="BP63" s="825"/>
      <c r="BQ63" s="825"/>
      <c r="BR63" s="825"/>
      <c r="BS63" s="825"/>
      <c r="BT63" s="143"/>
      <c r="BY63" s="155" t="s">
        <v>401</v>
      </c>
    </row>
    <row r="64" spans="2:77" ht="13.5" customHeight="1" x14ac:dyDescent="0.2">
      <c r="B64" s="792" t="s">
        <v>281</v>
      </c>
      <c r="C64" s="793"/>
      <c r="D64" s="793"/>
      <c r="E64" s="793"/>
      <c r="F64" s="793"/>
      <c r="G64" s="793"/>
      <c r="H64" s="793"/>
      <c r="I64" s="793"/>
      <c r="J64" s="793"/>
      <c r="K64" s="793"/>
      <c r="L64" s="793"/>
      <c r="M64" s="793"/>
      <c r="N64" s="793"/>
      <c r="O64" s="793"/>
      <c r="P64" s="793"/>
      <c r="Q64" s="793"/>
      <c r="R64" s="793"/>
      <c r="S64" s="793"/>
      <c r="T64" s="793"/>
      <c r="U64" s="793"/>
      <c r="V64" s="793"/>
      <c r="W64" s="793"/>
      <c r="X64" s="793"/>
      <c r="Y64" s="793"/>
      <c r="Z64" s="793"/>
      <c r="AA64" s="793"/>
      <c r="AB64" s="793"/>
      <c r="AC64" s="793"/>
      <c r="AD64" s="793"/>
      <c r="AE64" s="793"/>
      <c r="AF64" s="793"/>
      <c r="AG64" s="793"/>
      <c r="AH64" s="793"/>
      <c r="AI64" s="793"/>
      <c r="AJ64" s="793"/>
      <c r="AK64" s="794"/>
      <c r="AL64" s="717">
        <v>3300</v>
      </c>
      <c r="AM64" s="718"/>
      <c r="AN64" s="718"/>
      <c r="AO64" s="718"/>
      <c r="AP64" s="719"/>
      <c r="AQ64" s="313"/>
      <c r="AR64" s="798">
        <f>[1]Ф3Заполн!AQ64</f>
        <v>8500</v>
      </c>
      <c r="AS64" s="799"/>
      <c r="AT64" s="799"/>
      <c r="AU64" s="799"/>
      <c r="AV64" s="799"/>
      <c r="AW64" s="799"/>
      <c r="AX64" s="799"/>
      <c r="AY64" s="799"/>
      <c r="AZ64" s="799"/>
      <c r="BA64" s="799"/>
      <c r="BB64" s="799"/>
      <c r="BC64" s="799"/>
      <c r="BD64" s="799"/>
      <c r="BE64" s="800"/>
      <c r="BF64" s="798">
        <f>[1]Ф3Заполн!BE64</f>
        <v>0</v>
      </c>
      <c r="BG64" s="799"/>
      <c r="BH64" s="799"/>
      <c r="BI64" s="799"/>
      <c r="BJ64" s="799"/>
      <c r="BK64" s="799"/>
      <c r="BL64" s="799"/>
      <c r="BM64" s="799"/>
      <c r="BN64" s="799"/>
      <c r="BO64" s="799"/>
      <c r="BP64" s="799"/>
      <c r="BQ64" s="799"/>
      <c r="BR64" s="799"/>
      <c r="BS64" s="800"/>
      <c r="BT64" s="143"/>
    </row>
    <row r="65" spans="2:77" ht="13.5" customHeight="1" x14ac:dyDescent="0.2">
      <c r="B65" s="807" t="s">
        <v>256</v>
      </c>
      <c r="C65" s="808"/>
      <c r="D65" s="808"/>
      <c r="E65" s="808"/>
      <c r="F65" s="808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Q65" s="808"/>
      <c r="R65" s="808"/>
      <c r="S65" s="808"/>
      <c r="T65" s="808"/>
      <c r="U65" s="808"/>
      <c r="V65" s="808"/>
      <c r="W65" s="808"/>
      <c r="X65" s="808"/>
      <c r="Y65" s="808"/>
      <c r="Z65" s="808"/>
      <c r="AA65" s="808"/>
      <c r="AB65" s="808"/>
      <c r="AC65" s="808"/>
      <c r="AD65" s="808"/>
      <c r="AE65" s="808"/>
      <c r="AF65" s="808"/>
      <c r="AG65" s="808"/>
      <c r="AH65" s="808"/>
      <c r="AI65" s="808"/>
      <c r="AJ65" s="808"/>
      <c r="AK65" s="809"/>
      <c r="AL65" s="795"/>
      <c r="AM65" s="796"/>
      <c r="AN65" s="796"/>
      <c r="AO65" s="796"/>
      <c r="AP65" s="797"/>
      <c r="AQ65" s="316"/>
      <c r="AR65" s="801"/>
      <c r="AS65" s="802"/>
      <c r="AT65" s="802"/>
      <c r="AU65" s="802"/>
      <c r="AV65" s="802"/>
      <c r="AW65" s="802"/>
      <c r="AX65" s="802"/>
      <c r="AY65" s="802"/>
      <c r="AZ65" s="802"/>
      <c r="BA65" s="802"/>
      <c r="BB65" s="802"/>
      <c r="BC65" s="802"/>
      <c r="BD65" s="802"/>
      <c r="BE65" s="803"/>
      <c r="BF65" s="801"/>
      <c r="BG65" s="802"/>
      <c r="BH65" s="802"/>
      <c r="BI65" s="802"/>
      <c r="BJ65" s="802"/>
      <c r="BK65" s="802"/>
      <c r="BL65" s="802"/>
      <c r="BM65" s="802"/>
      <c r="BN65" s="802"/>
      <c r="BO65" s="802"/>
      <c r="BP65" s="802"/>
      <c r="BQ65" s="802"/>
      <c r="BR65" s="802"/>
      <c r="BS65" s="803"/>
      <c r="BT65" s="143"/>
    </row>
    <row r="66" spans="2:77" ht="13.5" customHeight="1" x14ac:dyDescent="0.2">
      <c r="B66" s="810" t="s">
        <v>282</v>
      </c>
      <c r="C66" s="811"/>
      <c r="D66" s="811"/>
      <c r="E66" s="811"/>
      <c r="F66" s="811"/>
      <c r="G66" s="811"/>
      <c r="H66" s="811"/>
      <c r="I66" s="811"/>
      <c r="J66" s="811"/>
      <c r="K66" s="811"/>
      <c r="L66" s="811"/>
      <c r="M66" s="811"/>
      <c r="N66" s="811"/>
      <c r="O66" s="811"/>
      <c r="P66" s="811"/>
      <c r="Q66" s="811"/>
      <c r="R66" s="811"/>
      <c r="S66" s="811"/>
      <c r="T66" s="811"/>
      <c r="U66" s="811"/>
      <c r="V66" s="811"/>
      <c r="W66" s="811"/>
      <c r="X66" s="811"/>
      <c r="Y66" s="811"/>
      <c r="Z66" s="811"/>
      <c r="AA66" s="811"/>
      <c r="AB66" s="811"/>
      <c r="AC66" s="811"/>
      <c r="AD66" s="811"/>
      <c r="AE66" s="811"/>
      <c r="AF66" s="811"/>
      <c r="AG66" s="811"/>
      <c r="AH66" s="811"/>
      <c r="AI66" s="811"/>
      <c r="AJ66" s="811"/>
      <c r="AK66" s="812"/>
      <c r="AL66" s="720"/>
      <c r="AM66" s="721"/>
      <c r="AN66" s="721"/>
      <c r="AO66" s="721"/>
      <c r="AP66" s="722"/>
      <c r="AQ66" s="314"/>
      <c r="AR66" s="804"/>
      <c r="AS66" s="805"/>
      <c r="AT66" s="805"/>
      <c r="AU66" s="805"/>
      <c r="AV66" s="805"/>
      <c r="AW66" s="805"/>
      <c r="AX66" s="805"/>
      <c r="AY66" s="805"/>
      <c r="AZ66" s="805"/>
      <c r="BA66" s="805"/>
      <c r="BB66" s="805"/>
      <c r="BC66" s="805"/>
      <c r="BD66" s="805"/>
      <c r="BE66" s="806"/>
      <c r="BF66" s="804"/>
      <c r="BG66" s="805"/>
      <c r="BH66" s="805"/>
      <c r="BI66" s="805"/>
      <c r="BJ66" s="805"/>
      <c r="BK66" s="805"/>
      <c r="BL66" s="805"/>
      <c r="BM66" s="805"/>
      <c r="BN66" s="805"/>
      <c r="BO66" s="805"/>
      <c r="BP66" s="805"/>
      <c r="BQ66" s="805"/>
      <c r="BR66" s="805"/>
      <c r="BS66" s="806"/>
      <c r="BT66" s="143"/>
    </row>
    <row r="67" spans="2:77" ht="13.5" customHeight="1" x14ac:dyDescent="0.2">
      <c r="B67" s="789" t="s">
        <v>283</v>
      </c>
      <c r="C67" s="789"/>
      <c r="D67" s="789"/>
      <c r="E67" s="789"/>
      <c r="F67" s="789"/>
      <c r="G67" s="789"/>
      <c r="H67" s="789"/>
      <c r="I67" s="789"/>
      <c r="J67" s="789"/>
      <c r="K67" s="789"/>
      <c r="L67" s="789"/>
      <c r="M67" s="789"/>
      <c r="N67" s="789"/>
      <c r="O67" s="789"/>
      <c r="P67" s="789"/>
      <c r="Q67" s="789"/>
      <c r="R67" s="789"/>
      <c r="S67" s="789"/>
      <c r="T67" s="789"/>
      <c r="U67" s="789"/>
      <c r="V67" s="789"/>
      <c r="W67" s="789"/>
      <c r="X67" s="789"/>
      <c r="Y67" s="789"/>
      <c r="Z67" s="789"/>
      <c r="AA67" s="789"/>
      <c r="AB67" s="789"/>
      <c r="AC67" s="789"/>
      <c r="AD67" s="789"/>
      <c r="AE67" s="789"/>
      <c r="AF67" s="789"/>
      <c r="AG67" s="789"/>
      <c r="AH67" s="789"/>
      <c r="AI67" s="789"/>
      <c r="AJ67" s="789"/>
      <c r="AK67" s="789"/>
      <c r="AL67" s="479">
        <v>3305</v>
      </c>
      <c r="AM67" s="479"/>
      <c r="AN67" s="479"/>
      <c r="AO67" s="479"/>
      <c r="AP67" s="479"/>
      <c r="AQ67" s="297"/>
      <c r="AR67" s="790">
        <f>[1]Ф3Заполн!AQ67</f>
        <v>19252</v>
      </c>
      <c r="AS67" s="790"/>
      <c r="AT67" s="790"/>
      <c r="AU67" s="790"/>
      <c r="AV67" s="790"/>
      <c r="AW67" s="790"/>
      <c r="AX67" s="790"/>
      <c r="AY67" s="790"/>
      <c r="AZ67" s="790"/>
      <c r="BA67" s="790"/>
      <c r="BB67" s="790"/>
      <c r="BC67" s="790"/>
      <c r="BD67" s="790"/>
      <c r="BE67" s="790"/>
      <c r="BF67" s="790">
        <f>[1]Ф3Заполн!BE67</f>
        <v>11</v>
      </c>
      <c r="BG67" s="790"/>
      <c r="BH67" s="790"/>
      <c r="BI67" s="790"/>
      <c r="BJ67" s="790"/>
      <c r="BK67" s="790"/>
      <c r="BL67" s="790"/>
      <c r="BM67" s="790"/>
      <c r="BN67" s="790"/>
      <c r="BO67" s="790"/>
      <c r="BP67" s="790"/>
      <c r="BQ67" s="790"/>
      <c r="BR67" s="790"/>
      <c r="BS67" s="790"/>
      <c r="BT67" s="143"/>
    </row>
    <row r="68" spans="2:77" ht="26.25" customHeight="1" x14ac:dyDescent="0.2">
      <c r="B68" s="789" t="s">
        <v>350</v>
      </c>
      <c r="C68" s="789"/>
      <c r="D68" s="789"/>
      <c r="E68" s="789"/>
      <c r="F68" s="789"/>
      <c r="G68" s="789"/>
      <c r="H68" s="789"/>
      <c r="I68" s="789"/>
      <c r="J68" s="789"/>
      <c r="K68" s="789"/>
      <c r="L68" s="789"/>
      <c r="M68" s="789"/>
      <c r="N68" s="789"/>
      <c r="O68" s="789"/>
      <c r="P68" s="789"/>
      <c r="Q68" s="789"/>
      <c r="R68" s="789"/>
      <c r="S68" s="789"/>
      <c r="T68" s="789"/>
      <c r="U68" s="789"/>
      <c r="V68" s="789"/>
      <c r="W68" s="789"/>
      <c r="X68" s="789"/>
      <c r="Y68" s="789"/>
      <c r="Z68" s="789"/>
      <c r="AA68" s="789"/>
      <c r="AB68" s="789"/>
      <c r="AC68" s="789"/>
      <c r="AD68" s="789"/>
      <c r="AE68" s="789"/>
      <c r="AF68" s="789"/>
      <c r="AG68" s="789"/>
      <c r="AH68" s="789"/>
      <c r="AI68" s="789"/>
      <c r="AJ68" s="789"/>
      <c r="AK68" s="789"/>
      <c r="AL68" s="479">
        <v>3310</v>
      </c>
      <c r="AM68" s="479"/>
      <c r="AN68" s="479"/>
      <c r="AO68" s="479"/>
      <c r="AP68" s="479"/>
      <c r="AQ68" s="297"/>
      <c r="AR68" s="790">
        <f>[1]Ф3Заполн!AQ68</f>
        <v>0</v>
      </c>
      <c r="AS68" s="790"/>
      <c r="AT68" s="790"/>
      <c r="AU68" s="790"/>
      <c r="AV68" s="790"/>
      <c r="AW68" s="790"/>
      <c r="AX68" s="790"/>
      <c r="AY68" s="790"/>
      <c r="AZ68" s="790"/>
      <c r="BA68" s="790"/>
      <c r="BB68" s="790"/>
      <c r="BC68" s="790"/>
      <c r="BD68" s="790"/>
      <c r="BE68" s="790"/>
      <c r="BF68" s="790">
        <f>[1]Ф3Заполн!BE68</f>
        <v>0</v>
      </c>
      <c r="BG68" s="790"/>
      <c r="BH68" s="790"/>
      <c r="BI68" s="790"/>
      <c r="BJ68" s="790"/>
      <c r="BK68" s="790"/>
      <c r="BL68" s="790"/>
      <c r="BM68" s="790"/>
      <c r="BN68" s="790"/>
      <c r="BO68" s="790"/>
      <c r="BP68" s="790"/>
      <c r="BQ68" s="790"/>
      <c r="BR68" s="790"/>
      <c r="BS68" s="790"/>
      <c r="BT68" s="143"/>
    </row>
    <row r="69" spans="2:77" ht="13.5" customHeight="1" x14ac:dyDescent="0.2">
      <c r="B69" s="687" t="s">
        <v>261</v>
      </c>
      <c r="C69" s="687"/>
      <c r="D69" s="687"/>
      <c r="E69" s="687"/>
      <c r="F69" s="687"/>
      <c r="G69" s="687"/>
      <c r="H69" s="687"/>
      <c r="I69" s="687"/>
      <c r="J69" s="687"/>
      <c r="K69" s="687"/>
      <c r="L69" s="687"/>
      <c r="M69" s="687"/>
      <c r="N69" s="687"/>
      <c r="O69" s="687"/>
      <c r="P69" s="687"/>
      <c r="Q69" s="687"/>
      <c r="R69" s="687"/>
      <c r="S69" s="687"/>
      <c r="T69" s="687"/>
      <c r="U69" s="687"/>
      <c r="V69" s="687"/>
      <c r="W69" s="687"/>
      <c r="X69" s="687"/>
      <c r="Y69" s="687"/>
      <c r="Z69" s="687"/>
      <c r="AA69" s="687"/>
      <c r="AB69" s="687"/>
      <c r="AC69" s="687"/>
      <c r="AD69" s="687"/>
      <c r="AE69" s="687"/>
      <c r="AF69" s="687"/>
      <c r="AG69" s="687"/>
      <c r="AH69" s="687"/>
      <c r="AI69" s="687"/>
      <c r="AJ69" s="687"/>
      <c r="AK69" s="687"/>
      <c r="AL69" s="479">
        <v>3340</v>
      </c>
      <c r="AM69" s="479"/>
      <c r="AN69" s="479"/>
      <c r="AO69" s="479"/>
      <c r="AP69" s="479"/>
      <c r="AQ69" s="297"/>
      <c r="AR69" s="791">
        <f>[1]Ф3Заполн!AQ69</f>
        <v>0</v>
      </c>
      <c r="AS69" s="791"/>
      <c r="AT69" s="791"/>
      <c r="AU69" s="791"/>
      <c r="AV69" s="791"/>
      <c r="AW69" s="791"/>
      <c r="AX69" s="791"/>
      <c r="AY69" s="791"/>
      <c r="AZ69" s="791"/>
      <c r="BA69" s="791"/>
      <c r="BB69" s="791"/>
      <c r="BC69" s="791"/>
      <c r="BD69" s="791"/>
      <c r="BE69" s="791"/>
      <c r="BF69" s="791">
        <f>[1]Ф3Заполн!BE69</f>
        <v>0</v>
      </c>
      <c r="BG69" s="791"/>
      <c r="BH69" s="791"/>
      <c r="BI69" s="791"/>
      <c r="BJ69" s="791"/>
      <c r="BK69" s="791"/>
      <c r="BL69" s="791"/>
      <c r="BM69" s="791"/>
      <c r="BN69" s="791"/>
      <c r="BO69" s="791"/>
      <c r="BP69" s="791"/>
      <c r="BQ69" s="791"/>
      <c r="BR69" s="791"/>
      <c r="BS69" s="791"/>
      <c r="BT69" s="143"/>
    </row>
    <row r="70" spans="2:77" ht="13.5" customHeight="1" x14ac:dyDescent="0.2">
      <c r="B70" s="818" t="s">
        <v>284</v>
      </c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  <c r="AA70" s="819"/>
      <c r="AB70" s="819"/>
      <c r="AC70" s="819"/>
      <c r="AD70" s="819"/>
      <c r="AE70" s="819"/>
      <c r="AF70" s="819"/>
      <c r="AG70" s="819"/>
      <c r="AH70" s="819"/>
      <c r="AI70" s="819"/>
      <c r="AJ70" s="819"/>
      <c r="AK70" s="820"/>
      <c r="AL70" s="717">
        <v>3345</v>
      </c>
      <c r="AM70" s="718"/>
      <c r="AN70" s="718"/>
      <c r="AO70" s="718"/>
      <c r="AP70" s="719"/>
      <c r="AQ70" s="313"/>
      <c r="AR70" s="821" t="str">
        <f>[1]Ф3Заполн!AQ70</f>
        <v>(</v>
      </c>
      <c r="AS70" s="813">
        <f>[1]Ф3Заполн!AR70</f>
        <v>0</v>
      </c>
      <c r="AT70" s="813"/>
      <c r="AU70" s="813"/>
      <c r="AV70" s="813"/>
      <c r="AW70" s="813"/>
      <c r="AX70" s="813"/>
      <c r="AY70" s="813"/>
      <c r="AZ70" s="813"/>
      <c r="BA70" s="813"/>
      <c r="BB70" s="813"/>
      <c r="BC70" s="813"/>
      <c r="BD70" s="813"/>
      <c r="BE70" s="815" t="str">
        <f>[1]Ф3Заполн!BD70</f>
        <v>)</v>
      </c>
      <c r="BF70" s="821" t="str">
        <f>[1]Ф3Заполн!BE70</f>
        <v>(</v>
      </c>
      <c r="BG70" s="813">
        <f>[1]Ф3Заполн!BF70</f>
        <v>0</v>
      </c>
      <c r="BH70" s="813"/>
      <c r="BI70" s="813"/>
      <c r="BJ70" s="813"/>
      <c r="BK70" s="813"/>
      <c r="BL70" s="813"/>
      <c r="BM70" s="813"/>
      <c r="BN70" s="813"/>
      <c r="BO70" s="813"/>
      <c r="BP70" s="813"/>
      <c r="BQ70" s="813"/>
      <c r="BR70" s="813"/>
      <c r="BS70" s="815" t="str">
        <f>[1]Ф3Заполн!BR70</f>
        <v>)</v>
      </c>
      <c r="BT70" s="143"/>
    </row>
    <row r="71" spans="2:77" ht="13.5" customHeight="1" x14ac:dyDescent="0.2">
      <c r="B71" s="810" t="s">
        <v>285</v>
      </c>
      <c r="C71" s="81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1"/>
      <c r="R71" s="811"/>
      <c r="S71" s="811"/>
      <c r="T71" s="811"/>
      <c r="U71" s="811"/>
      <c r="V71" s="811"/>
      <c r="W71" s="811"/>
      <c r="X71" s="811"/>
      <c r="Y71" s="811"/>
      <c r="Z71" s="811"/>
      <c r="AA71" s="811"/>
      <c r="AB71" s="811"/>
      <c r="AC71" s="811"/>
      <c r="AD71" s="811"/>
      <c r="AE71" s="811"/>
      <c r="AF71" s="811"/>
      <c r="AG71" s="811"/>
      <c r="AH71" s="811"/>
      <c r="AI71" s="811"/>
      <c r="AJ71" s="811"/>
      <c r="AK71" s="812"/>
      <c r="AL71" s="720"/>
      <c r="AM71" s="721"/>
      <c r="AN71" s="721"/>
      <c r="AO71" s="721"/>
      <c r="AP71" s="722"/>
      <c r="AQ71" s="314"/>
      <c r="AR71" s="822"/>
      <c r="AS71" s="814"/>
      <c r="AT71" s="814"/>
      <c r="AU71" s="814"/>
      <c r="AV71" s="814"/>
      <c r="AW71" s="814"/>
      <c r="AX71" s="814"/>
      <c r="AY71" s="814"/>
      <c r="AZ71" s="814"/>
      <c r="BA71" s="814"/>
      <c r="BB71" s="814"/>
      <c r="BC71" s="814"/>
      <c r="BD71" s="814"/>
      <c r="BE71" s="816"/>
      <c r="BF71" s="822"/>
      <c r="BG71" s="814"/>
      <c r="BH71" s="814"/>
      <c r="BI71" s="814"/>
      <c r="BJ71" s="814"/>
      <c r="BK71" s="814"/>
      <c r="BL71" s="814"/>
      <c r="BM71" s="814"/>
      <c r="BN71" s="814"/>
      <c r="BO71" s="814"/>
      <c r="BP71" s="814"/>
      <c r="BQ71" s="814"/>
      <c r="BR71" s="814"/>
      <c r="BS71" s="816"/>
      <c r="BT71" s="143"/>
    </row>
    <row r="72" spans="2:77" ht="13.5" customHeight="1" x14ac:dyDescent="0.2">
      <c r="B72" s="789" t="s">
        <v>286</v>
      </c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  <c r="N72" s="789"/>
      <c r="O72" s="789"/>
      <c r="P72" s="789"/>
      <c r="Q72" s="789"/>
      <c r="R72" s="789"/>
      <c r="S72" s="789"/>
      <c r="T72" s="789"/>
      <c r="U72" s="789"/>
      <c r="V72" s="789"/>
      <c r="W72" s="789"/>
      <c r="X72" s="789"/>
      <c r="Y72" s="789"/>
      <c r="Z72" s="789"/>
      <c r="AA72" s="789"/>
      <c r="AB72" s="789"/>
      <c r="AC72" s="789"/>
      <c r="AD72" s="789"/>
      <c r="AE72" s="789"/>
      <c r="AF72" s="789"/>
      <c r="AG72" s="789"/>
      <c r="AH72" s="789"/>
      <c r="AI72" s="789"/>
      <c r="AJ72" s="789"/>
      <c r="AK72" s="789"/>
      <c r="AL72" s="479">
        <v>3350</v>
      </c>
      <c r="AM72" s="479"/>
      <c r="AN72" s="479"/>
      <c r="AO72" s="479"/>
      <c r="AP72" s="479"/>
      <c r="AQ72" s="292"/>
      <c r="AR72" s="420" t="str">
        <f>[1]Ф3Заполн!AQ72</f>
        <v>(</v>
      </c>
      <c r="AS72" s="817">
        <f>[1]Ф3Заполн!AR72</f>
        <v>6756</v>
      </c>
      <c r="AT72" s="817"/>
      <c r="AU72" s="817"/>
      <c r="AV72" s="817"/>
      <c r="AW72" s="817"/>
      <c r="AX72" s="817"/>
      <c r="AY72" s="817"/>
      <c r="AZ72" s="817"/>
      <c r="BA72" s="817"/>
      <c r="BB72" s="817"/>
      <c r="BC72" s="817"/>
      <c r="BD72" s="817"/>
      <c r="BE72" s="421" t="str">
        <f>[1]Ф3Заполн!BD72</f>
        <v>)</v>
      </c>
      <c r="BF72" s="420" t="str">
        <f>[1]Ф3Заполн!BE72</f>
        <v>(</v>
      </c>
      <c r="BG72" s="817">
        <f>[1]Ф3Заполн!BF72</f>
        <v>11</v>
      </c>
      <c r="BH72" s="817"/>
      <c r="BI72" s="817"/>
      <c r="BJ72" s="817"/>
      <c r="BK72" s="817"/>
      <c r="BL72" s="817"/>
      <c r="BM72" s="817"/>
      <c r="BN72" s="817"/>
      <c r="BO72" s="817"/>
      <c r="BP72" s="817"/>
      <c r="BQ72" s="817"/>
      <c r="BR72" s="817"/>
      <c r="BS72" s="421" t="str">
        <f>[1]Ф3Заполн!BR72</f>
        <v>)</v>
      </c>
      <c r="BT72" s="143"/>
    </row>
    <row r="73" spans="2:77" ht="13.5" customHeight="1" x14ac:dyDescent="0.2">
      <c r="B73" s="685" t="s">
        <v>287</v>
      </c>
      <c r="C73" s="685"/>
      <c r="D73" s="685"/>
      <c r="E73" s="685"/>
      <c r="F73" s="685"/>
      <c r="G73" s="685"/>
      <c r="H73" s="685"/>
      <c r="I73" s="685"/>
      <c r="J73" s="685"/>
      <c r="K73" s="685"/>
      <c r="L73" s="685"/>
      <c r="M73" s="685"/>
      <c r="N73" s="685"/>
      <c r="O73" s="685"/>
      <c r="P73" s="685"/>
      <c r="Q73" s="685"/>
      <c r="R73" s="685"/>
      <c r="S73" s="685"/>
      <c r="T73" s="685"/>
      <c r="U73" s="685"/>
      <c r="V73" s="685"/>
      <c r="W73" s="685"/>
      <c r="X73" s="685"/>
      <c r="Y73" s="685"/>
      <c r="Z73" s="685"/>
      <c r="AA73" s="685"/>
      <c r="AB73" s="685"/>
      <c r="AC73" s="685"/>
      <c r="AD73" s="685"/>
      <c r="AE73" s="685"/>
      <c r="AF73" s="685"/>
      <c r="AG73" s="685"/>
      <c r="AH73" s="685"/>
      <c r="AI73" s="685"/>
      <c r="AJ73" s="685"/>
      <c r="AK73" s="685"/>
      <c r="AL73" s="479">
        <v>3355</v>
      </c>
      <c r="AM73" s="479"/>
      <c r="AN73" s="479"/>
      <c r="AO73" s="479"/>
      <c r="AP73" s="479"/>
      <c r="AQ73" s="292"/>
      <c r="AR73" s="420" t="str">
        <f>[1]Ф3Заполн!AQ73</f>
        <v>(</v>
      </c>
      <c r="AS73" s="817">
        <f>[1]Ф3Заполн!AR73</f>
        <v>0</v>
      </c>
      <c r="AT73" s="817"/>
      <c r="AU73" s="817"/>
      <c r="AV73" s="817"/>
      <c r="AW73" s="817"/>
      <c r="AX73" s="817"/>
      <c r="AY73" s="817"/>
      <c r="AZ73" s="817"/>
      <c r="BA73" s="817"/>
      <c r="BB73" s="817"/>
      <c r="BC73" s="817"/>
      <c r="BD73" s="817"/>
      <c r="BE73" s="421" t="str">
        <f>[1]Ф3Заполн!BD73</f>
        <v>)</v>
      </c>
      <c r="BF73" s="420" t="str">
        <f>[1]Ф3Заполн!BE73</f>
        <v>(</v>
      </c>
      <c r="BG73" s="817">
        <f>[1]Ф3Заполн!BF73</f>
        <v>0</v>
      </c>
      <c r="BH73" s="817"/>
      <c r="BI73" s="817"/>
      <c r="BJ73" s="817"/>
      <c r="BK73" s="817"/>
      <c r="BL73" s="817"/>
      <c r="BM73" s="817"/>
      <c r="BN73" s="817"/>
      <c r="BO73" s="817"/>
      <c r="BP73" s="817"/>
      <c r="BQ73" s="817"/>
      <c r="BR73" s="817"/>
      <c r="BS73" s="421" t="str">
        <f>[1]Ф3Заполн!BR73</f>
        <v>)</v>
      </c>
      <c r="BT73" s="143"/>
    </row>
    <row r="74" spans="2:77" ht="13.5" customHeight="1" x14ac:dyDescent="0.2">
      <c r="B74" s="789" t="s">
        <v>348</v>
      </c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89"/>
      <c r="N74" s="789"/>
      <c r="O74" s="789"/>
      <c r="P74" s="789"/>
      <c r="Q74" s="789"/>
      <c r="R74" s="789"/>
      <c r="S74" s="789"/>
      <c r="T74" s="789"/>
      <c r="U74" s="789"/>
      <c r="V74" s="789"/>
      <c r="W74" s="789"/>
      <c r="X74" s="789"/>
      <c r="Y74" s="789"/>
      <c r="Z74" s="789"/>
      <c r="AA74" s="789"/>
      <c r="AB74" s="789"/>
      <c r="AC74" s="789"/>
      <c r="AD74" s="789"/>
      <c r="AE74" s="789"/>
      <c r="AF74" s="789"/>
      <c r="AG74" s="789"/>
      <c r="AH74" s="789"/>
      <c r="AI74" s="789"/>
      <c r="AJ74" s="789"/>
      <c r="AK74" s="789"/>
      <c r="AL74" s="479">
        <v>3360</v>
      </c>
      <c r="AM74" s="479"/>
      <c r="AN74" s="479"/>
      <c r="AO74" s="479"/>
      <c r="AP74" s="479"/>
      <c r="AQ74" s="292"/>
      <c r="AR74" s="420" t="str">
        <f>[1]Ф3Заполн!AQ74</f>
        <v>(</v>
      </c>
      <c r="AS74" s="817">
        <f>[1]Ф3Заполн!AR74</f>
        <v>0</v>
      </c>
      <c r="AT74" s="817"/>
      <c r="AU74" s="817"/>
      <c r="AV74" s="817"/>
      <c r="AW74" s="817"/>
      <c r="AX74" s="817"/>
      <c r="AY74" s="817"/>
      <c r="AZ74" s="817"/>
      <c r="BA74" s="817"/>
      <c r="BB74" s="817"/>
      <c r="BC74" s="817"/>
      <c r="BD74" s="817"/>
      <c r="BE74" s="421" t="str">
        <f>[1]Ф3Заполн!BD74</f>
        <v>)</v>
      </c>
      <c r="BF74" s="420" t="str">
        <f>[1]Ф3Заполн!BE74</f>
        <v>(</v>
      </c>
      <c r="BG74" s="817">
        <f>[1]Ф3Заполн!BF74</f>
        <v>0</v>
      </c>
      <c r="BH74" s="817"/>
      <c r="BI74" s="817"/>
      <c r="BJ74" s="817"/>
      <c r="BK74" s="817"/>
      <c r="BL74" s="817"/>
      <c r="BM74" s="817"/>
      <c r="BN74" s="817"/>
      <c r="BO74" s="817"/>
      <c r="BP74" s="817"/>
      <c r="BQ74" s="817"/>
      <c r="BR74" s="817"/>
      <c r="BS74" s="421" t="str">
        <f>[1]Ф3Заполн!BR74</f>
        <v>)</v>
      </c>
      <c r="BT74" s="143"/>
    </row>
    <row r="75" spans="2:77" ht="24.75" customHeight="1" x14ac:dyDescent="0.2">
      <c r="B75" s="789" t="s">
        <v>349</v>
      </c>
      <c r="C75" s="789"/>
      <c r="D75" s="789"/>
      <c r="E75" s="789"/>
      <c r="F75" s="789"/>
      <c r="G75" s="789"/>
      <c r="H75" s="789"/>
      <c r="I75" s="789"/>
      <c r="J75" s="789"/>
      <c r="K75" s="789"/>
      <c r="L75" s="789"/>
      <c r="M75" s="789"/>
      <c r="N75" s="789"/>
      <c r="O75" s="789"/>
      <c r="P75" s="789"/>
      <c r="Q75" s="789"/>
      <c r="R75" s="789"/>
      <c r="S75" s="789"/>
      <c r="T75" s="789"/>
      <c r="U75" s="789"/>
      <c r="V75" s="789"/>
      <c r="W75" s="789"/>
      <c r="X75" s="789"/>
      <c r="Y75" s="789"/>
      <c r="Z75" s="789"/>
      <c r="AA75" s="789"/>
      <c r="AB75" s="789"/>
      <c r="AC75" s="789"/>
      <c r="AD75" s="789"/>
      <c r="AE75" s="789"/>
      <c r="AF75" s="789"/>
      <c r="AG75" s="789"/>
      <c r="AH75" s="789"/>
      <c r="AI75" s="789"/>
      <c r="AJ75" s="789"/>
      <c r="AK75" s="789"/>
      <c r="AL75" s="479">
        <v>3365</v>
      </c>
      <c r="AM75" s="479"/>
      <c r="AN75" s="479"/>
      <c r="AO75" s="479"/>
      <c r="AP75" s="479"/>
      <c r="AQ75" s="292"/>
      <c r="AR75" s="420" t="str">
        <f>[1]Ф3Заполн!AQ75</f>
        <v>(</v>
      </c>
      <c r="AS75" s="817">
        <f>[1]Ф3Заполн!AR75</f>
        <v>0</v>
      </c>
      <c r="AT75" s="817"/>
      <c r="AU75" s="817"/>
      <c r="AV75" s="817"/>
      <c r="AW75" s="817"/>
      <c r="AX75" s="817"/>
      <c r="AY75" s="817"/>
      <c r="AZ75" s="817"/>
      <c r="BA75" s="817"/>
      <c r="BB75" s="817"/>
      <c r="BC75" s="817"/>
      <c r="BD75" s="817"/>
      <c r="BE75" s="421" t="str">
        <f>[1]Ф3Заполн!BD75</f>
        <v>)</v>
      </c>
      <c r="BF75" s="420" t="str">
        <f>[1]Ф3Заполн!BE75</f>
        <v>(</v>
      </c>
      <c r="BG75" s="817">
        <f>[1]Ф3Заполн!BF75</f>
        <v>0</v>
      </c>
      <c r="BH75" s="817"/>
      <c r="BI75" s="817"/>
      <c r="BJ75" s="817"/>
      <c r="BK75" s="817"/>
      <c r="BL75" s="817"/>
      <c r="BM75" s="817"/>
      <c r="BN75" s="817"/>
      <c r="BO75" s="817"/>
      <c r="BP75" s="817"/>
      <c r="BQ75" s="817"/>
      <c r="BR75" s="817"/>
      <c r="BS75" s="421" t="str">
        <f>[1]Ф3Заполн!BR75</f>
        <v>)</v>
      </c>
      <c r="BT75" s="143"/>
    </row>
    <row r="76" spans="2:77" ht="30.75" customHeight="1" x14ac:dyDescent="0.2">
      <c r="B76" s="789" t="s">
        <v>351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789"/>
      <c r="P76" s="789"/>
      <c r="Q76" s="789"/>
      <c r="R76" s="789"/>
      <c r="S76" s="789"/>
      <c r="T76" s="789"/>
      <c r="U76" s="789"/>
      <c r="V76" s="789"/>
      <c r="W76" s="789"/>
      <c r="X76" s="789"/>
      <c r="Y76" s="789"/>
      <c r="Z76" s="789"/>
      <c r="AA76" s="789"/>
      <c r="AB76" s="789"/>
      <c r="AC76" s="789"/>
      <c r="AD76" s="789"/>
      <c r="AE76" s="789"/>
      <c r="AF76" s="789"/>
      <c r="AG76" s="789"/>
      <c r="AH76" s="789"/>
      <c r="AI76" s="789"/>
      <c r="AJ76" s="789"/>
      <c r="AK76" s="789"/>
      <c r="AL76" s="479">
        <v>3370</v>
      </c>
      <c r="AM76" s="479"/>
      <c r="AN76" s="479"/>
      <c r="AO76" s="479"/>
      <c r="AP76" s="479"/>
      <c r="AQ76" s="292"/>
      <c r="AR76" s="420" t="str">
        <f>[1]Ф3Заполн!AQ76</f>
        <v>(</v>
      </c>
      <c r="AS76" s="817">
        <f>[1]Ф3Заполн!AR76</f>
        <v>0</v>
      </c>
      <c r="AT76" s="817"/>
      <c r="AU76" s="817"/>
      <c r="AV76" s="817"/>
      <c r="AW76" s="817"/>
      <c r="AX76" s="817"/>
      <c r="AY76" s="817"/>
      <c r="AZ76" s="817"/>
      <c r="BA76" s="817"/>
      <c r="BB76" s="817"/>
      <c r="BC76" s="817"/>
      <c r="BD76" s="817"/>
      <c r="BE76" s="421" t="str">
        <f>[1]Ф3Заполн!BD76</f>
        <v>)</v>
      </c>
      <c r="BF76" s="420" t="str">
        <f>[1]Ф3Заполн!BE76</f>
        <v>(</v>
      </c>
      <c r="BG76" s="817">
        <f>[1]Ф3Заполн!BF76</f>
        <v>0</v>
      </c>
      <c r="BH76" s="817"/>
      <c r="BI76" s="817"/>
      <c r="BJ76" s="817"/>
      <c r="BK76" s="817"/>
      <c r="BL76" s="817"/>
      <c r="BM76" s="817"/>
      <c r="BN76" s="817"/>
      <c r="BO76" s="817"/>
      <c r="BP76" s="817"/>
      <c r="BQ76" s="817"/>
      <c r="BR76" s="817"/>
      <c r="BS76" s="421" t="str">
        <f>[1]Ф3Заполн!BR76</f>
        <v>)</v>
      </c>
      <c r="BT76" s="143"/>
    </row>
    <row r="77" spans="2:77" ht="25.5" customHeight="1" x14ac:dyDescent="0.2">
      <c r="B77" s="789" t="s">
        <v>352</v>
      </c>
      <c r="C77" s="789"/>
      <c r="D77" s="789"/>
      <c r="E77" s="789"/>
      <c r="F77" s="789"/>
      <c r="G77" s="789"/>
      <c r="H77" s="789"/>
      <c r="I77" s="789"/>
      <c r="J77" s="789"/>
      <c r="K77" s="789"/>
      <c r="L77" s="789"/>
      <c r="M77" s="789"/>
      <c r="N77" s="789"/>
      <c r="O77" s="789"/>
      <c r="P77" s="789"/>
      <c r="Q77" s="789"/>
      <c r="R77" s="789"/>
      <c r="S77" s="789"/>
      <c r="T77" s="789"/>
      <c r="U77" s="789"/>
      <c r="V77" s="789"/>
      <c r="W77" s="789"/>
      <c r="X77" s="789"/>
      <c r="Y77" s="789"/>
      <c r="Z77" s="789"/>
      <c r="AA77" s="789"/>
      <c r="AB77" s="789"/>
      <c r="AC77" s="789"/>
      <c r="AD77" s="789"/>
      <c r="AE77" s="789"/>
      <c r="AF77" s="789"/>
      <c r="AG77" s="789"/>
      <c r="AH77" s="789"/>
      <c r="AI77" s="789"/>
      <c r="AJ77" s="789"/>
      <c r="AK77" s="789"/>
      <c r="AL77" s="479">
        <v>3375</v>
      </c>
      <c r="AM77" s="479"/>
      <c r="AN77" s="479"/>
      <c r="AO77" s="479"/>
      <c r="AP77" s="479"/>
      <c r="AQ77" s="292"/>
      <c r="AR77" s="420" t="str">
        <f>[1]Ф3Заполн!AQ77</f>
        <v>(</v>
      </c>
      <c r="AS77" s="817">
        <f>[1]Ф3Заполн!AR77</f>
        <v>0</v>
      </c>
      <c r="AT77" s="817"/>
      <c r="AU77" s="817"/>
      <c r="AV77" s="817"/>
      <c r="AW77" s="817"/>
      <c r="AX77" s="817"/>
      <c r="AY77" s="817"/>
      <c r="AZ77" s="817"/>
      <c r="BA77" s="817"/>
      <c r="BB77" s="817"/>
      <c r="BC77" s="817"/>
      <c r="BD77" s="817"/>
      <c r="BE77" s="421" t="str">
        <f>[1]Ф3Заполн!BD77</f>
        <v>)</v>
      </c>
      <c r="BF77" s="420" t="str">
        <f>[1]Ф3Заполн!BE77</f>
        <v>(</v>
      </c>
      <c r="BG77" s="817">
        <f>[1]Ф3Заполн!BF77</f>
        <v>0</v>
      </c>
      <c r="BH77" s="817"/>
      <c r="BI77" s="817"/>
      <c r="BJ77" s="817"/>
      <c r="BK77" s="817"/>
      <c r="BL77" s="817"/>
      <c r="BM77" s="817"/>
      <c r="BN77" s="817"/>
      <c r="BO77" s="817"/>
      <c r="BP77" s="817"/>
      <c r="BQ77" s="817"/>
      <c r="BR77" s="817"/>
      <c r="BS77" s="421" t="str">
        <f>[1]Ф3Заполн!BR77</f>
        <v>)</v>
      </c>
      <c r="BT77" s="143"/>
    </row>
    <row r="78" spans="2:77" ht="13.5" customHeight="1" x14ac:dyDescent="0.2">
      <c r="B78" s="685" t="s">
        <v>279</v>
      </c>
      <c r="C78" s="685"/>
      <c r="D78" s="685"/>
      <c r="E78" s="685"/>
      <c r="F78" s="685"/>
      <c r="G78" s="685"/>
      <c r="H78" s="685"/>
      <c r="I78" s="685"/>
      <c r="J78" s="685"/>
      <c r="K78" s="685"/>
      <c r="L78" s="685"/>
      <c r="M78" s="685"/>
      <c r="N78" s="685"/>
      <c r="O78" s="685"/>
      <c r="P78" s="685"/>
      <c r="Q78" s="685"/>
      <c r="R78" s="685"/>
      <c r="S78" s="685"/>
      <c r="T78" s="685"/>
      <c r="U78" s="685"/>
      <c r="V78" s="685"/>
      <c r="W78" s="685"/>
      <c r="X78" s="685"/>
      <c r="Y78" s="685"/>
      <c r="Z78" s="685"/>
      <c r="AA78" s="685"/>
      <c r="AB78" s="685"/>
      <c r="AC78" s="685"/>
      <c r="AD78" s="685"/>
      <c r="AE78" s="685"/>
      <c r="AF78" s="685"/>
      <c r="AG78" s="685"/>
      <c r="AH78" s="685"/>
      <c r="AI78" s="685"/>
      <c r="AJ78" s="685"/>
      <c r="AK78" s="685"/>
      <c r="AL78" s="479">
        <v>3390</v>
      </c>
      <c r="AM78" s="479"/>
      <c r="AN78" s="479"/>
      <c r="AO78" s="479"/>
      <c r="AP78" s="479"/>
      <c r="AQ78" s="292"/>
      <c r="AR78" s="420" t="str">
        <f>[1]Ф3Заполн!AQ78</f>
        <v>(</v>
      </c>
      <c r="AS78" s="817">
        <f>[1]Ф3Заполн!AR78</f>
        <v>0</v>
      </c>
      <c r="AT78" s="817"/>
      <c r="AU78" s="817"/>
      <c r="AV78" s="817"/>
      <c r="AW78" s="817"/>
      <c r="AX78" s="817"/>
      <c r="AY78" s="817"/>
      <c r="AZ78" s="817"/>
      <c r="BA78" s="817"/>
      <c r="BB78" s="817"/>
      <c r="BC78" s="817"/>
      <c r="BD78" s="817"/>
      <c r="BE78" s="421" t="str">
        <f>[1]Ф3Заполн!BD78</f>
        <v>)</v>
      </c>
      <c r="BF78" s="420" t="str">
        <f>[1]Ф3Заполн!BE78</f>
        <v>(</v>
      </c>
      <c r="BG78" s="817">
        <f>[1]Ф3Заполн!BF78</f>
        <v>0</v>
      </c>
      <c r="BH78" s="817"/>
      <c r="BI78" s="817"/>
      <c r="BJ78" s="817"/>
      <c r="BK78" s="817"/>
      <c r="BL78" s="817"/>
      <c r="BM78" s="817"/>
      <c r="BN78" s="817"/>
      <c r="BO78" s="817"/>
      <c r="BP78" s="817"/>
      <c r="BQ78" s="817"/>
      <c r="BR78" s="817"/>
      <c r="BS78" s="421" t="str">
        <f>[1]Ф3Заполн!BR78</f>
        <v>)</v>
      </c>
      <c r="BT78" s="143"/>
    </row>
    <row r="79" spans="2:77" ht="13.5" customHeight="1" x14ac:dyDescent="0.2">
      <c r="B79" s="827" t="s">
        <v>288</v>
      </c>
      <c r="C79" s="827"/>
      <c r="D79" s="827"/>
      <c r="E79" s="827"/>
      <c r="F79" s="827"/>
      <c r="G79" s="827"/>
      <c r="H79" s="827"/>
      <c r="I79" s="827"/>
      <c r="J79" s="827"/>
      <c r="K79" s="827"/>
      <c r="L79" s="827"/>
      <c r="M79" s="827"/>
      <c r="N79" s="827"/>
      <c r="O79" s="827"/>
      <c r="P79" s="827"/>
      <c r="Q79" s="827"/>
      <c r="R79" s="827"/>
      <c r="S79" s="827"/>
      <c r="T79" s="827"/>
      <c r="U79" s="827"/>
      <c r="V79" s="827"/>
      <c r="W79" s="827"/>
      <c r="X79" s="827"/>
      <c r="Y79" s="827"/>
      <c r="Z79" s="827"/>
      <c r="AA79" s="827"/>
      <c r="AB79" s="827"/>
      <c r="AC79" s="827"/>
      <c r="AD79" s="827"/>
      <c r="AE79" s="827"/>
      <c r="AF79" s="827"/>
      <c r="AG79" s="827"/>
      <c r="AH79" s="827"/>
      <c r="AI79" s="827"/>
      <c r="AJ79" s="827"/>
      <c r="AK79" s="827"/>
      <c r="AL79" s="824">
        <v>3395</v>
      </c>
      <c r="AM79" s="824"/>
      <c r="AN79" s="824"/>
      <c r="AO79" s="824"/>
      <c r="AP79" s="824"/>
      <c r="AQ79" s="315"/>
      <c r="AR79" s="825">
        <f>SUM(AR64:BE69)-SUM(AS70:BD78)</f>
        <v>20996</v>
      </c>
      <c r="AS79" s="825"/>
      <c r="AT79" s="825"/>
      <c r="AU79" s="825"/>
      <c r="AV79" s="825"/>
      <c r="AW79" s="825"/>
      <c r="AX79" s="825"/>
      <c r="AY79" s="825"/>
      <c r="AZ79" s="825"/>
      <c r="BA79" s="825"/>
      <c r="BB79" s="825"/>
      <c r="BC79" s="825"/>
      <c r="BD79" s="825"/>
      <c r="BE79" s="825"/>
      <c r="BF79" s="825">
        <f>SUM(BF64:BS69)-SUM(BG70:BR78)</f>
        <v>0</v>
      </c>
      <c r="BG79" s="825"/>
      <c r="BH79" s="825"/>
      <c r="BI79" s="825"/>
      <c r="BJ79" s="825"/>
      <c r="BK79" s="825"/>
      <c r="BL79" s="825"/>
      <c r="BM79" s="825"/>
      <c r="BN79" s="825"/>
      <c r="BO79" s="825"/>
      <c r="BP79" s="825"/>
      <c r="BQ79" s="825"/>
      <c r="BR79" s="825"/>
      <c r="BS79" s="825"/>
      <c r="BT79" s="143"/>
      <c r="BY79" s="155" t="s">
        <v>402</v>
      </c>
    </row>
    <row r="80" spans="2:77" ht="13.5" hidden="1" customHeight="1" x14ac:dyDescent="0.2">
      <c r="B80" s="202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3"/>
      <c r="AM80" s="203"/>
      <c r="AN80" s="203"/>
      <c r="AO80" s="203"/>
      <c r="AP80" s="203"/>
      <c r="AQ80" s="203"/>
      <c r="AR80" s="204"/>
      <c r="AS80" s="204"/>
      <c r="AT80" s="204"/>
      <c r="AU80" s="204"/>
      <c r="AV80" s="204"/>
      <c r="AW80" s="204"/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143"/>
    </row>
    <row r="81" spans="2:84" ht="13.5" hidden="1" customHeight="1" x14ac:dyDescent="0.2">
      <c r="B81" s="202"/>
      <c r="C81" s="202"/>
      <c r="D81" s="202"/>
      <c r="E81" s="202"/>
      <c r="F81" s="202"/>
      <c r="G81" s="202"/>
      <c r="H81" s="202"/>
      <c r="I81" s="202"/>
      <c r="J81" s="202"/>
      <c r="K81" s="202"/>
      <c r="L81" s="202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  <c r="AA81" s="202"/>
      <c r="AB81" s="202"/>
      <c r="AC81" s="202"/>
      <c r="AD81" s="202"/>
      <c r="AE81" s="202"/>
      <c r="AF81" s="202"/>
      <c r="AG81" s="202"/>
      <c r="AH81" s="202"/>
      <c r="AI81" s="202"/>
      <c r="AJ81" s="202"/>
      <c r="AK81" s="202"/>
      <c r="AL81" s="203"/>
      <c r="AM81" s="203"/>
      <c r="AN81" s="203"/>
      <c r="AO81" s="203"/>
      <c r="AP81" s="203"/>
      <c r="AQ81" s="203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143"/>
    </row>
    <row r="82" spans="2:84" ht="13.5" hidden="1" customHeight="1" x14ac:dyDescent="0.2">
      <c r="B82" s="492">
        <v>1</v>
      </c>
      <c r="C82" s="492"/>
      <c r="D82" s="492"/>
      <c r="E82" s="492"/>
      <c r="F82" s="492"/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  <c r="AF82" s="492"/>
      <c r="AG82" s="492"/>
      <c r="AH82" s="492"/>
      <c r="AI82" s="492"/>
      <c r="AJ82" s="492"/>
      <c r="AK82" s="492"/>
      <c r="AL82" s="479">
        <v>2</v>
      </c>
      <c r="AM82" s="479"/>
      <c r="AN82" s="479"/>
      <c r="AO82" s="479"/>
      <c r="AP82" s="479"/>
      <c r="AQ82" s="292"/>
      <c r="AR82" s="828">
        <v>3</v>
      </c>
      <c r="AS82" s="829"/>
      <c r="AT82" s="829"/>
      <c r="AU82" s="829"/>
      <c r="AV82" s="829"/>
      <c r="AW82" s="829"/>
      <c r="AX82" s="829"/>
      <c r="AY82" s="829"/>
      <c r="AZ82" s="829"/>
      <c r="BA82" s="829"/>
      <c r="BB82" s="829"/>
      <c r="BC82" s="829"/>
      <c r="BD82" s="829"/>
      <c r="BE82" s="830"/>
      <c r="BF82" s="690">
        <v>4</v>
      </c>
      <c r="BG82" s="690"/>
      <c r="BH82" s="690"/>
      <c r="BI82" s="690"/>
      <c r="BJ82" s="690"/>
      <c r="BK82" s="690"/>
      <c r="BL82" s="690"/>
      <c r="BM82" s="690"/>
      <c r="BN82" s="690"/>
      <c r="BO82" s="690"/>
      <c r="BP82" s="690"/>
      <c r="BQ82" s="690"/>
      <c r="BR82" s="690"/>
      <c r="BS82" s="690"/>
      <c r="BT82" s="143"/>
    </row>
    <row r="83" spans="2:84" ht="13.5" customHeight="1" thickBot="1" x14ac:dyDescent="0.25">
      <c r="B83" s="827" t="s">
        <v>289</v>
      </c>
      <c r="C83" s="827"/>
      <c r="D83" s="827"/>
      <c r="E83" s="827"/>
      <c r="F83" s="827"/>
      <c r="G83" s="827"/>
      <c r="H83" s="827"/>
      <c r="I83" s="827"/>
      <c r="J83" s="827"/>
      <c r="K83" s="827"/>
      <c r="L83" s="827"/>
      <c r="M83" s="827"/>
      <c r="N83" s="827"/>
      <c r="O83" s="827"/>
      <c r="P83" s="827"/>
      <c r="Q83" s="827"/>
      <c r="R83" s="827"/>
      <c r="S83" s="827"/>
      <c r="T83" s="827"/>
      <c r="U83" s="827"/>
      <c r="V83" s="827"/>
      <c r="W83" s="827"/>
      <c r="X83" s="827"/>
      <c r="Y83" s="827"/>
      <c r="Z83" s="827"/>
      <c r="AA83" s="827"/>
      <c r="AB83" s="827"/>
      <c r="AC83" s="827"/>
      <c r="AD83" s="827"/>
      <c r="AE83" s="827"/>
      <c r="AF83" s="827"/>
      <c r="AG83" s="827"/>
      <c r="AH83" s="827"/>
      <c r="AI83" s="827"/>
      <c r="AJ83" s="827"/>
      <c r="AK83" s="827"/>
      <c r="AL83" s="824">
        <v>3400</v>
      </c>
      <c r="AM83" s="824"/>
      <c r="AN83" s="824"/>
      <c r="AO83" s="824"/>
      <c r="AP83" s="824"/>
      <c r="AQ83" s="315"/>
      <c r="AR83" s="825">
        <f>AR44+AR63+AR79</f>
        <v>67</v>
      </c>
      <c r="AS83" s="825"/>
      <c r="AT83" s="825"/>
      <c r="AU83" s="825"/>
      <c r="AV83" s="825"/>
      <c r="AW83" s="825"/>
      <c r="AX83" s="825"/>
      <c r="AY83" s="825"/>
      <c r="AZ83" s="825"/>
      <c r="BA83" s="825"/>
      <c r="BB83" s="825"/>
      <c r="BC83" s="825"/>
      <c r="BD83" s="825"/>
      <c r="BE83" s="825"/>
      <c r="BF83" s="825">
        <f>BF44+BF63+BF79</f>
        <v>-160</v>
      </c>
      <c r="BG83" s="825"/>
      <c r="BH83" s="825"/>
      <c r="BI83" s="825"/>
      <c r="BJ83" s="825"/>
      <c r="BK83" s="825"/>
      <c r="BL83" s="825"/>
      <c r="BM83" s="825"/>
      <c r="BN83" s="825"/>
      <c r="BO83" s="825"/>
      <c r="BP83" s="825"/>
      <c r="BQ83" s="825"/>
      <c r="BR83" s="825"/>
      <c r="BS83" s="825"/>
      <c r="BT83" s="143"/>
      <c r="BY83" s="155" t="s">
        <v>403</v>
      </c>
    </row>
    <row r="84" spans="2:84" ht="26.25" customHeight="1" thickBot="1" x14ac:dyDescent="0.25">
      <c r="B84" s="685" t="s">
        <v>290</v>
      </c>
      <c r="C84" s="685"/>
      <c r="D84" s="685"/>
      <c r="E84" s="685"/>
      <c r="F84" s="685"/>
      <c r="G84" s="685"/>
      <c r="H84" s="685"/>
      <c r="I84" s="685"/>
      <c r="J84" s="685"/>
      <c r="K84" s="685"/>
      <c r="L84" s="685"/>
      <c r="M84" s="685"/>
      <c r="N84" s="685"/>
      <c r="O84" s="685"/>
      <c r="P84" s="685"/>
      <c r="Q84" s="685"/>
      <c r="R84" s="685"/>
      <c r="S84" s="685"/>
      <c r="T84" s="685"/>
      <c r="U84" s="685"/>
      <c r="V84" s="685"/>
      <c r="W84" s="685"/>
      <c r="X84" s="685"/>
      <c r="Y84" s="685"/>
      <c r="Z84" s="685"/>
      <c r="AA84" s="685"/>
      <c r="AB84" s="685"/>
      <c r="AC84" s="685"/>
      <c r="AD84" s="685"/>
      <c r="AE84" s="685"/>
      <c r="AF84" s="685"/>
      <c r="AG84" s="685"/>
      <c r="AH84" s="685"/>
      <c r="AI84" s="685"/>
      <c r="AJ84" s="685"/>
      <c r="AK84" s="685"/>
      <c r="AL84" s="479">
        <v>3405</v>
      </c>
      <c r="AM84" s="479"/>
      <c r="AN84" s="479"/>
      <c r="AO84" s="479"/>
      <c r="AP84" s="479"/>
      <c r="AQ84" s="297"/>
      <c r="AR84" s="790">
        <f>[1]Ф3Заполн!AQ84</f>
        <v>1</v>
      </c>
      <c r="AS84" s="790"/>
      <c r="AT84" s="790"/>
      <c r="AU84" s="790"/>
      <c r="AV84" s="790"/>
      <c r="AW84" s="790"/>
      <c r="AX84" s="790"/>
      <c r="AY84" s="790"/>
      <c r="AZ84" s="790"/>
      <c r="BA84" s="790"/>
      <c r="BB84" s="790"/>
      <c r="BC84" s="790"/>
      <c r="BD84" s="790"/>
      <c r="BE84" s="790"/>
      <c r="BF84" s="790">
        <f>[1]Ф3Заполн!BE84</f>
        <v>161</v>
      </c>
      <c r="BG84" s="790"/>
      <c r="BH84" s="790"/>
      <c r="BI84" s="790"/>
      <c r="BJ84" s="790"/>
      <c r="BK84" s="790"/>
      <c r="BL84" s="790"/>
      <c r="BM84" s="790"/>
      <c r="BN84" s="790"/>
      <c r="BO84" s="790"/>
      <c r="BP84" s="790"/>
      <c r="BQ84" s="790"/>
      <c r="BR84" s="790"/>
      <c r="BS84" s="790"/>
      <c r="BT84" s="143"/>
      <c r="BY84" s="155" t="s">
        <v>404</v>
      </c>
      <c r="BZ84" s="196" t="str">
        <f>IF(AR84-Ф1Заполн!AZ66=0,"ОК",AR84-Ф1Заполн!AZ66)</f>
        <v>ОК</v>
      </c>
      <c r="CA84" s="205" t="s">
        <v>405</v>
      </c>
      <c r="CB84" s="196" t="str">
        <f>IF(AR84-BF86=0,"ОК",AR84-BF86)</f>
        <v>ОК</v>
      </c>
      <c r="CC84" s="155" t="s">
        <v>406</v>
      </c>
      <c r="CD84" s="196" t="str">
        <f>IF(BF84-CF84=0,"ОК",BF84-CF84)</f>
        <v>ОК</v>
      </c>
      <c r="CE84" s="214" t="s">
        <v>407</v>
      </c>
      <c r="CF84" s="439" t="str">
        <f>[1]Ф3Заполн!$CE$84</f>
        <v>161</v>
      </c>
    </row>
    <row r="85" spans="2:84" ht="13.5" customHeight="1" thickBot="1" x14ac:dyDescent="0.25">
      <c r="B85" s="685" t="s">
        <v>291</v>
      </c>
      <c r="C85" s="685"/>
      <c r="D85" s="685"/>
      <c r="E85" s="685"/>
      <c r="F85" s="685"/>
      <c r="G85" s="685"/>
      <c r="H85" s="685"/>
      <c r="I85" s="685"/>
      <c r="J85" s="685"/>
      <c r="K85" s="685"/>
      <c r="L85" s="685"/>
      <c r="M85" s="685"/>
      <c r="N85" s="685"/>
      <c r="O85" s="685"/>
      <c r="P85" s="685"/>
      <c r="Q85" s="685"/>
      <c r="R85" s="685"/>
      <c r="S85" s="685"/>
      <c r="T85" s="685"/>
      <c r="U85" s="685"/>
      <c r="V85" s="685"/>
      <c r="W85" s="685"/>
      <c r="X85" s="685"/>
      <c r="Y85" s="685"/>
      <c r="Z85" s="685"/>
      <c r="AA85" s="685"/>
      <c r="AB85" s="685"/>
      <c r="AC85" s="685"/>
      <c r="AD85" s="685"/>
      <c r="AE85" s="685"/>
      <c r="AF85" s="685"/>
      <c r="AG85" s="685"/>
      <c r="AH85" s="685"/>
      <c r="AI85" s="685"/>
      <c r="AJ85" s="685"/>
      <c r="AK85" s="685"/>
      <c r="AL85" s="479">
        <v>3410</v>
      </c>
      <c r="AM85" s="479"/>
      <c r="AN85" s="479"/>
      <c r="AO85" s="479"/>
      <c r="AP85" s="479"/>
      <c r="AQ85" s="297"/>
      <c r="AR85" s="790">
        <f>[1]Ф3Заполн!AQ85</f>
        <v>0</v>
      </c>
      <c r="AS85" s="790"/>
      <c r="AT85" s="790"/>
      <c r="AU85" s="790"/>
      <c r="AV85" s="790"/>
      <c r="AW85" s="790"/>
      <c r="AX85" s="790"/>
      <c r="AY85" s="790"/>
      <c r="AZ85" s="790"/>
      <c r="BA85" s="790"/>
      <c r="BB85" s="790"/>
      <c r="BC85" s="790"/>
      <c r="BD85" s="790"/>
      <c r="BE85" s="790"/>
      <c r="BF85" s="790">
        <f>[1]Ф3Заполн!BE85</f>
        <v>0</v>
      </c>
      <c r="BG85" s="790"/>
      <c r="BH85" s="790"/>
      <c r="BI85" s="790"/>
      <c r="BJ85" s="790"/>
      <c r="BK85" s="790"/>
      <c r="BL85" s="790"/>
      <c r="BM85" s="790"/>
      <c r="BN85" s="790"/>
      <c r="BO85" s="790"/>
      <c r="BP85" s="790"/>
      <c r="BQ85" s="790"/>
      <c r="BR85" s="790"/>
      <c r="BS85" s="790"/>
      <c r="BT85" s="143"/>
    </row>
    <row r="86" spans="2:84" ht="25.5" customHeight="1" thickBot="1" x14ac:dyDescent="0.25">
      <c r="B86" s="685" t="s">
        <v>292</v>
      </c>
      <c r="C86" s="685"/>
      <c r="D86" s="685"/>
      <c r="E86" s="685"/>
      <c r="F86" s="685"/>
      <c r="G86" s="685"/>
      <c r="H86" s="685"/>
      <c r="I86" s="685"/>
      <c r="J86" s="685"/>
      <c r="K86" s="685"/>
      <c r="L86" s="685"/>
      <c r="M86" s="685"/>
      <c r="N86" s="685"/>
      <c r="O86" s="685"/>
      <c r="P86" s="685"/>
      <c r="Q86" s="685"/>
      <c r="R86" s="685"/>
      <c r="S86" s="685"/>
      <c r="T86" s="685"/>
      <c r="U86" s="685"/>
      <c r="V86" s="685"/>
      <c r="W86" s="685"/>
      <c r="X86" s="685"/>
      <c r="Y86" s="685"/>
      <c r="Z86" s="685"/>
      <c r="AA86" s="685"/>
      <c r="AB86" s="685"/>
      <c r="AC86" s="685"/>
      <c r="AD86" s="685"/>
      <c r="AE86" s="685"/>
      <c r="AF86" s="685"/>
      <c r="AG86" s="685"/>
      <c r="AH86" s="685"/>
      <c r="AI86" s="685"/>
      <c r="AJ86" s="685"/>
      <c r="AK86" s="685"/>
      <c r="AL86" s="479">
        <v>3415</v>
      </c>
      <c r="AM86" s="479"/>
      <c r="AN86" s="479"/>
      <c r="AO86" s="479"/>
      <c r="AP86" s="479"/>
      <c r="AQ86" s="297"/>
      <c r="AR86" s="831">
        <f>AR83+AR84+AR85</f>
        <v>68</v>
      </c>
      <c r="AS86" s="831"/>
      <c r="AT86" s="831"/>
      <c r="AU86" s="831"/>
      <c r="AV86" s="831"/>
      <c r="AW86" s="831"/>
      <c r="AX86" s="831"/>
      <c r="AY86" s="831"/>
      <c r="AZ86" s="831"/>
      <c r="BA86" s="831"/>
      <c r="BB86" s="831"/>
      <c r="BC86" s="831"/>
      <c r="BD86" s="831"/>
      <c r="BE86" s="831"/>
      <c r="BF86" s="831">
        <f>BF83+BF84+BF85</f>
        <v>1</v>
      </c>
      <c r="BG86" s="831"/>
      <c r="BH86" s="831"/>
      <c r="BI86" s="831"/>
      <c r="BJ86" s="831"/>
      <c r="BK86" s="831"/>
      <c r="BL86" s="831"/>
      <c r="BM86" s="831"/>
      <c r="BN86" s="831"/>
      <c r="BO86" s="831"/>
      <c r="BP86" s="831"/>
      <c r="BQ86" s="831"/>
      <c r="BR86" s="831"/>
      <c r="BS86" s="831"/>
      <c r="BT86" s="143"/>
      <c r="BX86" s="155"/>
      <c r="BY86" s="155" t="s">
        <v>408</v>
      </c>
      <c r="BZ86" s="196" t="str">
        <f>IF(AR86-Ф1Заполн!BI66=0,"ОК",AR86-Ф1Заполн!BI66)</f>
        <v>ОК</v>
      </c>
      <c r="CA86" s="205" t="s">
        <v>409</v>
      </c>
      <c r="CC86" s="155" t="s">
        <v>410</v>
      </c>
      <c r="CD86" s="196" t="str">
        <f>IF(BF86-CF86=0,"ОК",BF86-CF86)</f>
        <v>ОК</v>
      </c>
      <c r="CE86" s="214" t="s">
        <v>411</v>
      </c>
      <c r="CF86" s="215">
        <f>Ф1Заполн!$AZ$66</f>
        <v>1</v>
      </c>
    </row>
    <row r="87" spans="2:84" ht="19.5" customHeight="1" x14ac:dyDescent="0.2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</row>
    <row r="88" spans="2:84" ht="13.5" customHeight="1" x14ac:dyDescent="0.2">
      <c r="B88" s="780" t="s">
        <v>184</v>
      </c>
      <c r="C88" s="780"/>
      <c r="D88" s="780"/>
      <c r="E88" s="780"/>
      <c r="F88" s="780"/>
      <c r="G88" s="780"/>
      <c r="H88" s="780"/>
      <c r="I88" s="780"/>
      <c r="J88" s="780"/>
      <c r="K88" s="780"/>
      <c r="L88" s="780"/>
      <c r="M88" s="780"/>
      <c r="N88" s="780"/>
      <c r="O88" s="780"/>
      <c r="P88" s="780"/>
      <c r="Q88" s="775"/>
      <c r="R88" s="775"/>
      <c r="S88" s="775"/>
      <c r="T88" s="775"/>
      <c r="U88" s="775"/>
      <c r="V88" s="775"/>
      <c r="W88" s="775"/>
      <c r="X88" s="775"/>
      <c r="Y88" s="775"/>
      <c r="Z88" s="775"/>
      <c r="AA88" s="775"/>
      <c r="AB88" s="775"/>
      <c r="AC88" s="775"/>
      <c r="AD88" s="775"/>
      <c r="AE88" s="776"/>
      <c r="AF88" s="777" t="str">
        <f>Ф1Заполн!AH137</f>
        <v>Чабаненко Євген Олекович</v>
      </c>
      <c r="AG88" s="778"/>
      <c r="AH88" s="778"/>
      <c r="AI88" s="778"/>
      <c r="AJ88" s="778"/>
      <c r="AK88" s="778"/>
      <c r="AL88" s="778"/>
      <c r="AM88" s="778"/>
      <c r="AN88" s="778"/>
      <c r="AO88" s="778"/>
      <c r="AP88" s="778"/>
      <c r="AQ88" s="778"/>
      <c r="AR88" s="778"/>
      <c r="AS88" s="778"/>
      <c r="AT88" s="778"/>
      <c r="AU88" s="779"/>
      <c r="AV88" s="780"/>
      <c r="AW88" s="780"/>
      <c r="AX88" s="780"/>
      <c r="AY88" s="780"/>
      <c r="AZ88" s="780"/>
      <c r="BA88" s="780"/>
      <c r="BB88" s="780"/>
      <c r="BC88" s="780"/>
      <c r="BD88" s="780"/>
      <c r="BE88" s="780"/>
      <c r="BF88" s="780"/>
      <c r="BG88" s="780"/>
      <c r="BH88" s="780"/>
      <c r="BI88" s="780"/>
      <c r="BJ88" s="780"/>
      <c r="BK88" s="780"/>
      <c r="BL88" s="780"/>
      <c r="BM88" s="780"/>
      <c r="BN88" s="780"/>
      <c r="BO88" s="780"/>
      <c r="BP88" s="780"/>
      <c r="BQ88" s="780"/>
      <c r="BR88" s="780"/>
      <c r="BS88" s="780"/>
      <c r="BT88" s="143"/>
    </row>
    <row r="89" spans="2:84" ht="13.5" customHeight="1" x14ac:dyDescent="0.2">
      <c r="B89" s="206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143"/>
    </row>
    <row r="90" spans="2:84" ht="13.5" customHeight="1" x14ac:dyDescent="0.2">
      <c r="B90" s="780" t="s">
        <v>185</v>
      </c>
      <c r="C90" s="780"/>
      <c r="D90" s="780"/>
      <c r="E90" s="780"/>
      <c r="F90" s="780"/>
      <c r="G90" s="780"/>
      <c r="H90" s="780"/>
      <c r="I90" s="780"/>
      <c r="J90" s="780"/>
      <c r="K90" s="780"/>
      <c r="L90" s="780"/>
      <c r="M90" s="780"/>
      <c r="N90" s="780"/>
      <c r="O90" s="780"/>
      <c r="P90" s="780"/>
      <c r="Q90" s="775"/>
      <c r="R90" s="775"/>
      <c r="S90" s="775"/>
      <c r="T90" s="775"/>
      <c r="U90" s="775"/>
      <c r="V90" s="775"/>
      <c r="W90" s="775"/>
      <c r="X90" s="775"/>
      <c r="Y90" s="775"/>
      <c r="Z90" s="775"/>
      <c r="AA90" s="775"/>
      <c r="AB90" s="775"/>
      <c r="AC90" s="775"/>
      <c r="AD90" s="775"/>
      <c r="AE90" s="776"/>
      <c r="AF90" s="777" t="str">
        <f>Ф1Заполн!AH139</f>
        <v>Горіна Нінель Борисівна</v>
      </c>
      <c r="AG90" s="778"/>
      <c r="AH90" s="778"/>
      <c r="AI90" s="778"/>
      <c r="AJ90" s="778"/>
      <c r="AK90" s="778"/>
      <c r="AL90" s="778"/>
      <c r="AM90" s="778"/>
      <c r="AN90" s="778"/>
      <c r="AO90" s="778"/>
      <c r="AP90" s="778"/>
      <c r="AQ90" s="778"/>
      <c r="AR90" s="778"/>
      <c r="AS90" s="778"/>
      <c r="AT90" s="778"/>
      <c r="AU90" s="779"/>
      <c r="AV90" s="780"/>
      <c r="AW90" s="780"/>
      <c r="AX90" s="780"/>
      <c r="AY90" s="780"/>
      <c r="AZ90" s="780"/>
      <c r="BA90" s="780"/>
      <c r="BB90" s="780"/>
      <c r="BC90" s="780"/>
      <c r="BD90" s="780"/>
      <c r="BE90" s="780"/>
      <c r="BF90" s="780"/>
      <c r="BG90" s="780"/>
      <c r="BH90" s="780"/>
      <c r="BI90" s="780"/>
      <c r="BJ90" s="780"/>
      <c r="BK90" s="780"/>
      <c r="BL90" s="780"/>
      <c r="BM90" s="780"/>
      <c r="BN90" s="780"/>
      <c r="BO90" s="780"/>
      <c r="BP90" s="780"/>
      <c r="BQ90" s="780"/>
      <c r="BR90" s="780"/>
      <c r="BS90" s="780"/>
      <c r="BT90" s="143"/>
    </row>
    <row r="91" spans="2:84" ht="13.5" customHeight="1" x14ac:dyDescent="0.2"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80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43"/>
    </row>
    <row r="92" spans="2:84" ht="13.5" customHeight="1" x14ac:dyDescent="0.2"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  <c r="AQ92" s="311"/>
      <c r="AR92" s="147"/>
      <c r="AS92" s="147"/>
      <c r="AT92" s="147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43"/>
    </row>
    <row r="93" spans="2:84" ht="13.5" customHeight="1" x14ac:dyDescent="0.2"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311"/>
      <c r="AR93" s="147"/>
      <c r="AS93" s="147"/>
      <c r="AT93" s="147"/>
      <c r="AU93" s="207"/>
      <c r="AV93" s="207"/>
      <c r="AW93" s="207"/>
      <c r="AX93" s="207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43"/>
    </row>
    <row r="94" spans="2:84" ht="13.5" customHeight="1" x14ac:dyDescent="0.2"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311"/>
      <c r="AR94" s="147"/>
      <c r="AS94" s="147"/>
      <c r="AT94" s="147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43"/>
    </row>
    <row r="95" spans="2:84" ht="13.5" customHeight="1" x14ac:dyDescent="0.2"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311"/>
      <c r="AR95" s="147"/>
      <c r="AS95" s="147"/>
      <c r="AT95" s="147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43"/>
    </row>
    <row r="96" spans="2:84" ht="13.5" customHeight="1" x14ac:dyDescent="0.2"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  <c r="AR96" s="208"/>
      <c r="AS96" s="208"/>
      <c r="AT96" s="208"/>
      <c r="AU96" s="209"/>
      <c r="AV96" s="209"/>
      <c r="AW96" s="209"/>
      <c r="AX96" s="209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43"/>
    </row>
    <row r="97" spans="2:72" ht="13.5" customHeight="1" x14ac:dyDescent="0.2"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311"/>
      <c r="AR97" s="147"/>
      <c r="AS97" s="147"/>
      <c r="AT97" s="147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43"/>
    </row>
    <row r="98" spans="2:72" ht="13.5" customHeight="1" x14ac:dyDescent="0.2"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  <c r="AR98" s="208"/>
      <c r="AS98" s="208"/>
      <c r="AT98" s="208"/>
      <c r="AU98" s="209"/>
      <c r="AV98" s="209"/>
      <c r="AW98" s="209"/>
      <c r="AX98" s="209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43"/>
    </row>
    <row r="99" spans="2:72" ht="13.5" customHeight="1" x14ac:dyDescent="0.2"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  <c r="AR99" s="208"/>
      <c r="AS99" s="208"/>
      <c r="AT99" s="208"/>
      <c r="AU99" s="209"/>
      <c r="AV99" s="209"/>
      <c r="AW99" s="209"/>
      <c r="AX99" s="209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43"/>
    </row>
    <row r="100" spans="2:72" ht="13.5" customHeight="1" x14ac:dyDescent="0.2"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</row>
    <row r="101" spans="2:72" ht="13.5" customHeight="1" x14ac:dyDescent="0.2"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  <c r="BF101" s="200"/>
      <c r="BG101" s="200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143"/>
    </row>
    <row r="102" spans="2:72" ht="13.5" customHeight="1" x14ac:dyDescent="0.2"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</row>
    <row r="103" spans="2:72" ht="13.5" customHeight="1" x14ac:dyDescent="0.2"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143"/>
    </row>
    <row r="104" spans="2:72" ht="13.5" customHeight="1" x14ac:dyDescent="0.2"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7"/>
      <c r="AB104" s="207"/>
      <c r="AC104" s="207"/>
      <c r="AD104" s="207"/>
      <c r="AE104" s="207"/>
      <c r="AF104" s="207"/>
      <c r="AG104" s="207"/>
      <c r="AH104" s="207"/>
      <c r="AI104" s="207"/>
      <c r="AJ104" s="207"/>
      <c r="AK104" s="207"/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7"/>
      <c r="BB104" s="207"/>
      <c r="BC104" s="207"/>
      <c r="BD104" s="207"/>
      <c r="BE104" s="207"/>
      <c r="BF104" s="207"/>
      <c r="BG104" s="207"/>
      <c r="BH104" s="207"/>
      <c r="BI104" s="207"/>
      <c r="BJ104" s="207"/>
      <c r="BK104" s="207"/>
      <c r="BL104" s="207"/>
      <c r="BM104" s="207"/>
      <c r="BN104" s="207"/>
      <c r="BO104" s="207"/>
      <c r="BP104" s="207"/>
      <c r="BQ104" s="207"/>
      <c r="BR104" s="207"/>
      <c r="BS104" s="207"/>
      <c r="BT104" s="143"/>
    </row>
    <row r="105" spans="2:72" ht="13.5" customHeight="1" x14ac:dyDescent="0.2"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311"/>
      <c r="AR105" s="147"/>
      <c r="AS105" s="147"/>
      <c r="AT105" s="147"/>
      <c r="AU105" s="207"/>
      <c r="AV105" s="207"/>
      <c r="AW105" s="207"/>
      <c r="AX105" s="207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43"/>
    </row>
    <row r="106" spans="2:72" ht="13.5" customHeight="1" x14ac:dyDescent="0.2"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  <c r="AQ106" s="311"/>
      <c r="AR106" s="147"/>
      <c r="AS106" s="147"/>
      <c r="AT106" s="147"/>
      <c r="AU106" s="207"/>
      <c r="AV106" s="207"/>
      <c r="AW106" s="207"/>
      <c r="AX106" s="207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43"/>
    </row>
    <row r="107" spans="2:72" ht="13.5" customHeight="1" x14ac:dyDescent="0.2"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  <c r="AQ107" s="311"/>
      <c r="AR107" s="147"/>
      <c r="AS107" s="147"/>
      <c r="AT107" s="147"/>
      <c r="AU107" s="207"/>
      <c r="AV107" s="207"/>
      <c r="AW107" s="207"/>
      <c r="AX107" s="207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43"/>
    </row>
    <row r="108" spans="2:72" ht="13.5" customHeight="1" x14ac:dyDescent="0.2"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311"/>
      <c r="AR108" s="147"/>
      <c r="AS108" s="147"/>
      <c r="AT108" s="147"/>
      <c r="AU108" s="207"/>
      <c r="AV108" s="207"/>
      <c r="AW108" s="207"/>
      <c r="AX108" s="207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43"/>
    </row>
    <row r="109" spans="2:72" ht="13.5" customHeight="1" x14ac:dyDescent="0.2"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311"/>
      <c r="AR109" s="147"/>
      <c r="AS109" s="147"/>
      <c r="AT109" s="147"/>
      <c r="AU109" s="207"/>
      <c r="AV109" s="207"/>
      <c r="AW109" s="207"/>
      <c r="AX109" s="207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43"/>
    </row>
    <row r="110" spans="2:72" ht="13.5" customHeight="1" x14ac:dyDescent="0.2"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10"/>
      <c r="AV110" s="210"/>
      <c r="AW110" s="210"/>
      <c r="AX110" s="210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207"/>
      <c r="BI110" s="207"/>
      <c r="BJ110" s="207"/>
      <c r="BK110" s="207"/>
      <c r="BL110" s="207"/>
      <c r="BM110" s="207"/>
      <c r="BN110" s="207"/>
      <c r="BO110" s="207"/>
      <c r="BP110" s="207"/>
      <c r="BQ110" s="207"/>
      <c r="BR110" s="207"/>
      <c r="BS110" s="207"/>
      <c r="BT110" s="143"/>
    </row>
    <row r="111" spans="2:72" ht="13.5" customHeight="1" x14ac:dyDescent="0.2"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</row>
    <row r="112" spans="2:72" ht="13.5" customHeight="1" x14ac:dyDescent="0.2">
      <c r="B112" s="200"/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143"/>
    </row>
    <row r="113" spans="2:72" ht="13.5" customHeight="1" x14ac:dyDescent="0.2"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</row>
    <row r="114" spans="2:72" ht="13.5" customHeight="1" x14ac:dyDescent="0.2">
      <c r="B114" s="207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207"/>
      <c r="T114" s="207"/>
      <c r="U114" s="207"/>
      <c r="V114" s="207"/>
      <c r="W114" s="207"/>
      <c r="X114" s="207"/>
      <c r="Y114" s="207"/>
      <c r="Z114" s="207"/>
      <c r="AA114" s="207"/>
      <c r="AB114" s="207"/>
      <c r="AC114" s="207"/>
      <c r="AD114" s="207"/>
      <c r="AE114" s="207"/>
      <c r="AF114" s="207"/>
      <c r="AG114" s="207"/>
      <c r="AH114" s="207"/>
      <c r="AI114" s="207"/>
      <c r="AJ114" s="207"/>
      <c r="AK114" s="207"/>
      <c r="AL114" s="207"/>
      <c r="AM114" s="207"/>
      <c r="AN114" s="207"/>
      <c r="AO114" s="207"/>
      <c r="AP114" s="207"/>
      <c r="AQ114" s="207"/>
      <c r="AR114" s="207"/>
      <c r="AS114" s="207"/>
      <c r="AT114" s="207"/>
      <c r="AU114" s="207"/>
      <c r="AV114" s="207"/>
      <c r="AW114" s="207"/>
      <c r="AX114" s="207"/>
      <c r="AY114" s="207"/>
      <c r="AZ114" s="207"/>
      <c r="BA114" s="207"/>
      <c r="BB114" s="207"/>
      <c r="BC114" s="207"/>
      <c r="BD114" s="207"/>
      <c r="BE114" s="207"/>
      <c r="BF114" s="207"/>
      <c r="BG114" s="207"/>
      <c r="BH114" s="207"/>
      <c r="BI114" s="207"/>
      <c r="BJ114" s="207"/>
      <c r="BK114" s="207"/>
      <c r="BL114" s="207"/>
      <c r="BM114" s="207"/>
      <c r="BN114" s="207"/>
      <c r="BO114" s="207"/>
      <c r="BP114" s="207"/>
      <c r="BQ114" s="207"/>
      <c r="BR114" s="207"/>
      <c r="BS114" s="207"/>
      <c r="BT114" s="143"/>
    </row>
    <row r="115" spans="2:72" ht="13.5" customHeight="1" x14ac:dyDescent="0.2">
      <c r="B115" s="207"/>
      <c r="C115" s="207"/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  <c r="W115" s="207"/>
      <c r="X115" s="207"/>
      <c r="Y115" s="207"/>
      <c r="Z115" s="207"/>
      <c r="AA115" s="207"/>
      <c r="AB115" s="207"/>
      <c r="AC115" s="207"/>
      <c r="AD115" s="207"/>
      <c r="AE115" s="207"/>
      <c r="AF115" s="207"/>
      <c r="AG115" s="207"/>
      <c r="AH115" s="207"/>
      <c r="AI115" s="207"/>
      <c r="AJ115" s="207"/>
      <c r="AK115" s="207"/>
      <c r="AL115" s="207"/>
      <c r="AM115" s="207"/>
      <c r="AN115" s="207"/>
      <c r="AO115" s="207"/>
      <c r="AP115" s="207"/>
      <c r="AQ115" s="207"/>
      <c r="AR115" s="207"/>
      <c r="AS115" s="207"/>
      <c r="AT115" s="207"/>
      <c r="AU115" s="207"/>
      <c r="AV115" s="207"/>
      <c r="AW115" s="207"/>
      <c r="AX115" s="207"/>
      <c r="AY115" s="207"/>
      <c r="AZ115" s="207"/>
      <c r="BA115" s="207"/>
      <c r="BB115" s="207"/>
      <c r="BC115" s="207"/>
      <c r="BD115" s="207"/>
      <c r="BE115" s="207"/>
      <c r="BF115" s="207"/>
      <c r="BG115" s="207"/>
      <c r="BH115" s="207"/>
      <c r="BI115" s="207"/>
      <c r="BJ115" s="207"/>
      <c r="BK115" s="207"/>
      <c r="BL115" s="207"/>
      <c r="BM115" s="207"/>
      <c r="BN115" s="207"/>
      <c r="BO115" s="207"/>
      <c r="BP115" s="207"/>
      <c r="BQ115" s="207"/>
      <c r="BR115" s="207"/>
      <c r="BS115" s="207"/>
      <c r="BT115" s="143"/>
    </row>
    <row r="116" spans="2:72" ht="13.5" customHeight="1" x14ac:dyDescent="0.2">
      <c r="B116" s="211"/>
      <c r="C116" s="211"/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317"/>
      <c r="AR116" s="211"/>
      <c r="AS116" s="211"/>
      <c r="AT116" s="211"/>
      <c r="AU116" s="207"/>
      <c r="AV116" s="207"/>
      <c r="AW116" s="207"/>
      <c r="AX116" s="207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43"/>
    </row>
    <row r="117" spans="2:72" ht="13.5" customHeight="1" x14ac:dyDescent="0.2"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317"/>
      <c r="AR117" s="211"/>
      <c r="AS117" s="211"/>
      <c r="AT117" s="211"/>
      <c r="AU117" s="207"/>
      <c r="AV117" s="207"/>
      <c r="AW117" s="207"/>
      <c r="AX117" s="207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43"/>
    </row>
    <row r="118" spans="2:72" ht="13.5" customHeight="1" x14ac:dyDescent="0.2"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317"/>
      <c r="AR118" s="211"/>
      <c r="AS118" s="211"/>
      <c r="AT118" s="211"/>
      <c r="AU118" s="207"/>
      <c r="AV118" s="207"/>
      <c r="AW118" s="207"/>
      <c r="AX118" s="207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43"/>
    </row>
    <row r="119" spans="2:72" ht="13.5" customHeight="1" x14ac:dyDescent="0.2">
      <c r="B119" s="211"/>
      <c r="C119" s="211"/>
      <c r="D119" s="211"/>
      <c r="E119" s="211"/>
      <c r="F119" s="211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317"/>
      <c r="AR119" s="211"/>
      <c r="AS119" s="211"/>
      <c r="AT119" s="211"/>
      <c r="AU119" s="207"/>
      <c r="AV119" s="207"/>
      <c r="AW119" s="207"/>
      <c r="AX119" s="207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43"/>
    </row>
    <row r="120" spans="2:72" ht="13.5" customHeight="1" x14ac:dyDescent="0.2"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317"/>
      <c r="AR120" s="211"/>
      <c r="AS120" s="211"/>
      <c r="AT120" s="211"/>
      <c r="AU120" s="207"/>
      <c r="AV120" s="207"/>
      <c r="AW120" s="207"/>
      <c r="AX120" s="207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43"/>
    </row>
    <row r="121" spans="2:72" ht="13.5" customHeight="1" x14ac:dyDescent="0.2"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</row>
    <row r="122" spans="2:72" ht="13.5" customHeight="1" x14ac:dyDescent="0.2"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</row>
    <row r="123" spans="2:72" ht="13.5" customHeight="1" x14ac:dyDescent="0.2">
      <c r="B123" s="212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</row>
    <row r="124" spans="2:72" ht="13.5" customHeight="1" x14ac:dyDescent="0.2"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</row>
    <row r="125" spans="2:72" ht="13.5" customHeight="1" x14ac:dyDescent="0.2"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</row>
    <row r="126" spans="2:72" ht="13.5" customHeight="1" x14ac:dyDescent="0.2"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</row>
    <row r="127" spans="2:72" ht="13.5" customHeight="1" x14ac:dyDescent="0.2"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</row>
    <row r="128" spans="2:72" ht="13.5" customHeight="1" x14ac:dyDescent="0.2"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</row>
    <row r="129" spans="2:72" ht="13.5" customHeight="1" x14ac:dyDescent="0.2"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</row>
    <row r="130" spans="2:72" ht="13.5" customHeight="1" x14ac:dyDescent="0.2"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</row>
    <row r="131" spans="2:72" ht="13.5" customHeight="1" x14ac:dyDescent="0.2"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</row>
    <row r="132" spans="2:72" ht="13.5" customHeight="1" x14ac:dyDescent="0.2"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</row>
    <row r="133" spans="2:72" ht="13.5" customHeight="1" x14ac:dyDescent="0.2"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</row>
    <row r="134" spans="2:72" ht="13.5" customHeight="1" x14ac:dyDescent="0.2"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</row>
    <row r="135" spans="2:72" ht="13.5" customHeight="1" x14ac:dyDescent="0.2"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</row>
    <row r="136" spans="2:72" ht="13.5" customHeight="1" x14ac:dyDescent="0.2"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</row>
    <row r="137" spans="2:72" ht="13.5" customHeight="1" x14ac:dyDescent="0.2"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</row>
    <row r="138" spans="2:72" ht="13.5" customHeight="1" x14ac:dyDescent="0.2"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</row>
    <row r="139" spans="2:72" ht="13.5" customHeight="1" x14ac:dyDescent="0.2"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</row>
    <row r="140" spans="2:72" ht="13.5" customHeight="1" x14ac:dyDescent="0.2"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</row>
    <row r="141" spans="2:72" ht="13.5" customHeight="1" x14ac:dyDescent="0.2"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</row>
    <row r="142" spans="2:72" ht="13.5" customHeight="1" x14ac:dyDescent="0.2"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</row>
    <row r="143" spans="2:72" ht="13.5" customHeight="1" x14ac:dyDescent="0.2"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</row>
    <row r="144" spans="2:72" ht="13.5" customHeight="1" x14ac:dyDescent="0.2"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</row>
    <row r="145" spans="2:72" ht="13.5" customHeight="1" x14ac:dyDescent="0.2"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</row>
    <row r="146" spans="2:72" ht="13.5" customHeight="1" x14ac:dyDescent="0.2"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</row>
    <row r="147" spans="2:72" ht="13.5" customHeight="1" x14ac:dyDescent="0.2"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</row>
    <row r="148" spans="2:72" ht="13.5" customHeight="1" x14ac:dyDescent="0.2"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</row>
    <row r="149" spans="2:72" ht="13.5" customHeight="1" x14ac:dyDescent="0.2"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</row>
    <row r="150" spans="2:72" ht="13.5" customHeight="1" x14ac:dyDescent="0.2"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</row>
    <row r="151" spans="2:72" ht="13.5" customHeight="1" x14ac:dyDescent="0.2"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</row>
    <row r="152" spans="2:72" ht="13.5" customHeight="1" x14ac:dyDescent="0.2"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</row>
    <row r="153" spans="2:72" ht="13.5" customHeight="1" x14ac:dyDescent="0.2"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</row>
    <row r="154" spans="2:72" ht="13.5" customHeight="1" x14ac:dyDescent="0.2"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</row>
    <row r="155" spans="2:72" ht="13.5" customHeight="1" x14ac:dyDescent="0.2"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</row>
    <row r="156" spans="2:72" ht="13.5" customHeight="1" x14ac:dyDescent="0.2"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</row>
    <row r="157" spans="2:72" ht="13.5" customHeight="1" x14ac:dyDescent="0.2"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</row>
    <row r="158" spans="2:72" ht="13.5" customHeight="1" x14ac:dyDescent="0.2"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</row>
    <row r="159" spans="2:72" ht="13.5" customHeight="1" x14ac:dyDescent="0.2"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</row>
    <row r="160" spans="2:72" ht="13.5" customHeight="1" x14ac:dyDescent="0.2"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</row>
    <row r="161" spans="2:72" ht="13.5" customHeight="1" x14ac:dyDescent="0.2"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</row>
    <row r="162" spans="2:72" ht="13.5" customHeight="1" x14ac:dyDescent="0.2"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</row>
    <row r="163" spans="2:72" ht="13.5" customHeight="1" x14ac:dyDescent="0.2"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</row>
    <row r="164" spans="2:72" ht="13.5" customHeight="1" x14ac:dyDescent="0.2"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</row>
    <row r="165" spans="2:72" ht="13.5" customHeight="1" x14ac:dyDescent="0.2"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</row>
    <row r="166" spans="2:72" ht="13.5" customHeight="1" x14ac:dyDescent="0.2"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</row>
    <row r="167" spans="2:72" ht="13.5" customHeight="1" x14ac:dyDescent="0.2"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</row>
    <row r="168" spans="2:72" ht="13.5" customHeight="1" x14ac:dyDescent="0.2"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</row>
    <row r="169" spans="2:72" ht="13.5" customHeight="1" x14ac:dyDescent="0.2"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</row>
    <row r="170" spans="2:72" ht="13.5" customHeight="1" x14ac:dyDescent="0.2"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</row>
    <row r="171" spans="2:72" ht="13.5" customHeight="1" x14ac:dyDescent="0.2"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</row>
    <row r="172" spans="2:72" ht="13.5" customHeight="1" x14ac:dyDescent="0.2"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</row>
    <row r="173" spans="2:72" ht="13.5" customHeight="1" x14ac:dyDescent="0.2"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</row>
    <row r="174" spans="2:72" ht="13.5" customHeight="1" x14ac:dyDescent="0.2"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</row>
    <row r="175" spans="2:72" ht="13.5" customHeight="1" x14ac:dyDescent="0.2"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</row>
    <row r="176" spans="2:72" ht="13.5" customHeight="1" x14ac:dyDescent="0.2"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</row>
    <row r="177" spans="2:72" ht="13.5" customHeight="1" x14ac:dyDescent="0.2"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</row>
    <row r="178" spans="2:72" ht="13.5" customHeight="1" x14ac:dyDescent="0.2"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</row>
    <row r="179" spans="2:72" ht="13.5" customHeight="1" x14ac:dyDescent="0.2"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</row>
    <row r="180" spans="2:72" ht="13.5" customHeight="1" x14ac:dyDescent="0.2"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</row>
    <row r="181" spans="2:72" ht="13.5" customHeight="1" x14ac:dyDescent="0.2"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</row>
    <row r="182" spans="2:72" ht="13.5" customHeight="1" x14ac:dyDescent="0.2"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</row>
    <row r="183" spans="2:72" ht="13.5" customHeight="1" x14ac:dyDescent="0.2"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</row>
    <row r="184" spans="2:72" ht="13.5" customHeight="1" x14ac:dyDescent="0.2"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</row>
    <row r="185" spans="2:72" ht="13.5" customHeight="1" x14ac:dyDescent="0.2"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</row>
    <row r="186" spans="2:72" ht="13.5" customHeight="1" x14ac:dyDescent="0.2"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</row>
    <row r="187" spans="2:72" ht="13.5" customHeight="1" x14ac:dyDescent="0.2"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</row>
    <row r="188" spans="2:72" ht="13.5" customHeight="1" x14ac:dyDescent="0.2"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</row>
    <row r="189" spans="2:72" ht="13.5" customHeight="1" x14ac:dyDescent="0.2"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</row>
    <row r="190" spans="2:72" ht="13.5" customHeight="1" x14ac:dyDescent="0.2"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</row>
    <row r="191" spans="2:72" ht="13.5" customHeight="1" x14ac:dyDescent="0.2"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</row>
    <row r="192" spans="2:72" x14ac:dyDescent="0.2"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</row>
  </sheetData>
  <sheetProtection formatCells="0" formatColumns="0" formatRows="0"/>
  <mergeCells count="303">
    <mergeCell ref="BG77:BR77"/>
    <mergeCell ref="B76:AK76"/>
    <mergeCell ref="AL76:AP76"/>
    <mergeCell ref="B77:AK77"/>
    <mergeCell ref="AL77:AP77"/>
    <mergeCell ref="AS76:BD76"/>
    <mergeCell ref="BG76:BR76"/>
    <mergeCell ref="B75:AK75"/>
    <mergeCell ref="AL75:AP75"/>
    <mergeCell ref="B68:AK68"/>
    <mergeCell ref="AL68:AP68"/>
    <mergeCell ref="AR68:BE68"/>
    <mergeCell ref="BF68:BS68"/>
    <mergeCell ref="B73:AK73"/>
    <mergeCell ref="AL73:AP73"/>
    <mergeCell ref="AS73:BD73"/>
    <mergeCell ref="BG73:BR73"/>
    <mergeCell ref="B67:AK67"/>
    <mergeCell ref="AL67:AP67"/>
    <mergeCell ref="AR67:BE67"/>
    <mergeCell ref="BF67:BS67"/>
    <mergeCell ref="B69:AK69"/>
    <mergeCell ref="AL69:AP69"/>
    <mergeCell ref="AR69:BE69"/>
    <mergeCell ref="BF69:BS69"/>
    <mergeCell ref="B54:AK54"/>
    <mergeCell ref="AL54:AP54"/>
    <mergeCell ref="AR54:BE54"/>
    <mergeCell ref="BF54:BS54"/>
    <mergeCell ref="B60:AK60"/>
    <mergeCell ref="AL60:AP60"/>
    <mergeCell ref="AS60:BD60"/>
    <mergeCell ref="BG60:BR60"/>
    <mergeCell ref="B42:AK42"/>
    <mergeCell ref="AL42:AP42"/>
    <mergeCell ref="AS42:BD42"/>
    <mergeCell ref="BG42:BR42"/>
    <mergeCell ref="B53:AK53"/>
    <mergeCell ref="AL53:AP53"/>
    <mergeCell ref="AR53:BE53"/>
    <mergeCell ref="BF53:BS53"/>
    <mergeCell ref="BG56:BR57"/>
    <mergeCell ref="BS56:BS57"/>
    <mergeCell ref="B57:AK57"/>
    <mergeCell ref="B58:AK58"/>
    <mergeCell ref="AL58:AP58"/>
    <mergeCell ref="AS58:BD58"/>
    <mergeCell ref="BG58:BR58"/>
    <mergeCell ref="B55:AK55"/>
    <mergeCell ref="AS34:BD34"/>
    <mergeCell ref="BG34:BR34"/>
    <mergeCell ref="B40:AK40"/>
    <mergeCell ref="AL40:AP40"/>
    <mergeCell ref="AS40:BD40"/>
    <mergeCell ref="BG40:BR40"/>
    <mergeCell ref="B41:AK41"/>
    <mergeCell ref="AL41:AP41"/>
    <mergeCell ref="AS41:BD41"/>
    <mergeCell ref="BG41:BR41"/>
    <mergeCell ref="B38:AK38"/>
    <mergeCell ref="AL38:AP38"/>
    <mergeCell ref="AS38:BD38"/>
    <mergeCell ref="BG38:BR38"/>
    <mergeCell ref="B39:AK39"/>
    <mergeCell ref="AL39:AP39"/>
    <mergeCell ref="AS39:BD39"/>
    <mergeCell ref="BG39:BR39"/>
    <mergeCell ref="AR25:BE25"/>
    <mergeCell ref="BF25:BS25"/>
    <mergeCell ref="B36:AK36"/>
    <mergeCell ref="AL36:AP36"/>
    <mergeCell ref="AS36:BD36"/>
    <mergeCell ref="BG36:BR36"/>
    <mergeCell ref="B37:AK37"/>
    <mergeCell ref="AL37:AP37"/>
    <mergeCell ref="AS37:BD37"/>
    <mergeCell ref="BG37:BR37"/>
    <mergeCell ref="B28:AK28"/>
    <mergeCell ref="AL28:AP28"/>
    <mergeCell ref="AR28:BE28"/>
    <mergeCell ref="BF28:BS28"/>
    <mergeCell ref="B35:AK35"/>
    <mergeCell ref="AL35:AP35"/>
    <mergeCell ref="AS35:BD35"/>
    <mergeCell ref="BG35:BR35"/>
    <mergeCell ref="B33:AK33"/>
    <mergeCell ref="AL33:AP33"/>
    <mergeCell ref="AS33:BD33"/>
    <mergeCell ref="BG33:BR33"/>
    <mergeCell ref="B34:AK34"/>
    <mergeCell ref="AL34:AP34"/>
    <mergeCell ref="B88:P88"/>
    <mergeCell ref="B90:P90"/>
    <mergeCell ref="B20:AK20"/>
    <mergeCell ref="AL20:AP20"/>
    <mergeCell ref="AR20:BE20"/>
    <mergeCell ref="BF20:BS20"/>
    <mergeCell ref="B21:AK21"/>
    <mergeCell ref="AL21:AP21"/>
    <mergeCell ref="AR21:BE21"/>
    <mergeCell ref="BF21:BS21"/>
    <mergeCell ref="B85:AK85"/>
    <mergeCell ref="AL85:AP85"/>
    <mergeCell ref="AR85:BE85"/>
    <mergeCell ref="BF85:BS85"/>
    <mergeCell ref="B86:AK86"/>
    <mergeCell ref="AL86:AP86"/>
    <mergeCell ref="AR86:BE86"/>
    <mergeCell ref="BF86:BS86"/>
    <mergeCell ref="B26:AK26"/>
    <mergeCell ref="AL26:AP26"/>
    <mergeCell ref="AR26:BE26"/>
    <mergeCell ref="BF26:BS26"/>
    <mergeCell ref="B27:AK27"/>
    <mergeCell ref="AL27:AP27"/>
    <mergeCell ref="B83:AK83"/>
    <mergeCell ref="AL83:AP83"/>
    <mergeCell ref="AR83:BE83"/>
    <mergeCell ref="BF83:BS83"/>
    <mergeCell ref="B84:AK84"/>
    <mergeCell ref="AL84:AP84"/>
    <mergeCell ref="AR84:BE84"/>
    <mergeCell ref="BF84:BS84"/>
    <mergeCell ref="B79:AK79"/>
    <mergeCell ref="AL79:AP79"/>
    <mergeCell ref="AR79:BE79"/>
    <mergeCell ref="BF79:BS79"/>
    <mergeCell ref="B82:AK82"/>
    <mergeCell ref="AL82:AP82"/>
    <mergeCell ref="AR82:BE82"/>
    <mergeCell ref="BF82:BS82"/>
    <mergeCell ref="B78:AK78"/>
    <mergeCell ref="AL78:AP78"/>
    <mergeCell ref="AS78:BD78"/>
    <mergeCell ref="BG78:BR78"/>
    <mergeCell ref="B74:AK74"/>
    <mergeCell ref="AL74:AP74"/>
    <mergeCell ref="BG70:BR71"/>
    <mergeCell ref="BS70:BS71"/>
    <mergeCell ref="B71:AK71"/>
    <mergeCell ref="B72:AK72"/>
    <mergeCell ref="AL72:AP72"/>
    <mergeCell ref="AS72:BD72"/>
    <mergeCell ref="BG72:BR72"/>
    <mergeCell ref="B70:AK70"/>
    <mergeCell ref="AL70:AP71"/>
    <mergeCell ref="AR70:AR71"/>
    <mergeCell ref="AS70:BD71"/>
    <mergeCell ref="BE70:BE71"/>
    <mergeCell ref="BF70:BF71"/>
    <mergeCell ref="AS74:BD74"/>
    <mergeCell ref="BG74:BR74"/>
    <mergeCell ref="AS75:BD75"/>
    <mergeCell ref="BG75:BR75"/>
    <mergeCell ref="AS77:BD77"/>
    <mergeCell ref="AR63:BE63"/>
    <mergeCell ref="BF63:BS63"/>
    <mergeCell ref="B64:AK64"/>
    <mergeCell ref="AL64:AP66"/>
    <mergeCell ref="AR64:BE66"/>
    <mergeCell ref="BF64:BS66"/>
    <mergeCell ref="B65:AK65"/>
    <mergeCell ref="B66:AK66"/>
    <mergeCell ref="B59:AK59"/>
    <mergeCell ref="AL59:AP59"/>
    <mergeCell ref="AS59:BD59"/>
    <mergeCell ref="BG59:BR59"/>
    <mergeCell ref="B62:AK62"/>
    <mergeCell ref="AL62:AP62"/>
    <mergeCell ref="AS62:BD62"/>
    <mergeCell ref="BG62:BR62"/>
    <mergeCell ref="B61:AK61"/>
    <mergeCell ref="AL61:AP61"/>
    <mergeCell ref="AS61:BD61"/>
    <mergeCell ref="BG61:BR61"/>
    <mergeCell ref="B63:AK63"/>
    <mergeCell ref="AL63:AP63"/>
    <mergeCell ref="AL55:AP55"/>
    <mergeCell ref="AR55:BE55"/>
    <mergeCell ref="BF55:BS55"/>
    <mergeCell ref="B56:AK56"/>
    <mergeCell ref="AL56:AP57"/>
    <mergeCell ref="AR56:AR57"/>
    <mergeCell ref="AS56:BD57"/>
    <mergeCell ref="BE56:BE57"/>
    <mergeCell ref="BF56:BF57"/>
    <mergeCell ref="B51:AK51"/>
    <mergeCell ref="AL51:AP51"/>
    <mergeCell ref="AR51:BE51"/>
    <mergeCell ref="BF51:BS51"/>
    <mergeCell ref="B52:AK52"/>
    <mergeCell ref="AL52:AP52"/>
    <mergeCell ref="AR52:BE52"/>
    <mergeCell ref="BF52:BS52"/>
    <mergeCell ref="B48:AK48"/>
    <mergeCell ref="AL48:AP48"/>
    <mergeCell ref="AR48:BE48"/>
    <mergeCell ref="BF48:BS48"/>
    <mergeCell ref="B49:AK49"/>
    <mergeCell ref="AL49:AP50"/>
    <mergeCell ref="AR49:BE50"/>
    <mergeCell ref="BF49:BS50"/>
    <mergeCell ref="B50:AK50"/>
    <mergeCell ref="B45:AK45"/>
    <mergeCell ref="AL45:AP47"/>
    <mergeCell ref="AR45:BE47"/>
    <mergeCell ref="BF45:BS47"/>
    <mergeCell ref="B46:AK46"/>
    <mergeCell ref="B47:AK47"/>
    <mergeCell ref="B43:AK43"/>
    <mergeCell ref="AL43:AP43"/>
    <mergeCell ref="AS43:BD43"/>
    <mergeCell ref="BG43:BR43"/>
    <mergeCell ref="B44:AK44"/>
    <mergeCell ref="AL44:AP44"/>
    <mergeCell ref="AR44:BE44"/>
    <mergeCell ref="BF44:BS44"/>
    <mergeCell ref="BG30:BR31"/>
    <mergeCell ref="BS30:BS31"/>
    <mergeCell ref="B31:AK31"/>
    <mergeCell ref="B32:AK32"/>
    <mergeCell ref="AL32:AP32"/>
    <mergeCell ref="AS32:BD32"/>
    <mergeCell ref="BG32:BR32"/>
    <mergeCell ref="B30:AK30"/>
    <mergeCell ref="AL30:AP31"/>
    <mergeCell ref="AR30:AR31"/>
    <mergeCell ref="AS30:BD31"/>
    <mergeCell ref="BE30:BE31"/>
    <mergeCell ref="BF30:BF31"/>
    <mergeCell ref="AQ30:AQ31"/>
    <mergeCell ref="B19:AK19"/>
    <mergeCell ref="AL19:AP19"/>
    <mergeCell ref="AR19:BE19"/>
    <mergeCell ref="BF19:BS19"/>
    <mergeCell ref="B29:AK29"/>
    <mergeCell ref="AL29:AP29"/>
    <mergeCell ref="AR29:BE29"/>
    <mergeCell ref="BF29:BS29"/>
    <mergeCell ref="B22:AK22"/>
    <mergeCell ref="AL22:AP22"/>
    <mergeCell ref="AR22:BE22"/>
    <mergeCell ref="BF22:BS22"/>
    <mergeCell ref="B23:AK23"/>
    <mergeCell ref="AL23:AP23"/>
    <mergeCell ref="AR23:BE23"/>
    <mergeCell ref="BF23:BS23"/>
    <mergeCell ref="AR27:BE27"/>
    <mergeCell ref="BF27:BS27"/>
    <mergeCell ref="B24:AK24"/>
    <mergeCell ref="AL24:AP24"/>
    <mergeCell ref="AR24:BE24"/>
    <mergeCell ref="BF24:BS24"/>
    <mergeCell ref="B25:AK25"/>
    <mergeCell ref="AL25:AP25"/>
    <mergeCell ref="B17:AK17"/>
    <mergeCell ref="AL17:AP17"/>
    <mergeCell ref="AR17:BE17"/>
    <mergeCell ref="BF17:BS17"/>
    <mergeCell ref="B18:AK18"/>
    <mergeCell ref="AL18:AP18"/>
    <mergeCell ref="AR18:BE18"/>
    <mergeCell ref="BF18:BS18"/>
    <mergeCell ref="B14:AK14"/>
    <mergeCell ref="AL14:AP16"/>
    <mergeCell ref="AR14:BE16"/>
    <mergeCell ref="BF14:BS16"/>
    <mergeCell ref="B15:AK15"/>
    <mergeCell ref="B16:AK16"/>
    <mergeCell ref="BF13:BS13"/>
    <mergeCell ref="K5:AX5"/>
    <mergeCell ref="B7:BR7"/>
    <mergeCell ref="B8:AB8"/>
    <mergeCell ref="AC8:AE8"/>
    <mergeCell ref="AF8:AH8"/>
    <mergeCell ref="AI8:BR8"/>
    <mergeCell ref="AO10:AW10"/>
    <mergeCell ref="AX10:BI10"/>
    <mergeCell ref="BJ10:BR10"/>
    <mergeCell ref="Q88:AE88"/>
    <mergeCell ref="AF88:AU88"/>
    <mergeCell ref="AV88:BJ88"/>
    <mergeCell ref="BK88:BS88"/>
    <mergeCell ref="Q90:AE90"/>
    <mergeCell ref="AF90:AU90"/>
    <mergeCell ref="AV90:BJ90"/>
    <mergeCell ref="BK90:BS90"/>
    <mergeCell ref="BJ2:BR2"/>
    <mergeCell ref="B3:BI3"/>
    <mergeCell ref="BJ3:BL3"/>
    <mergeCell ref="BM3:BO3"/>
    <mergeCell ref="BP3:BR3"/>
    <mergeCell ref="B4:J4"/>
    <mergeCell ref="K4:AX4"/>
    <mergeCell ref="BA4:BI4"/>
    <mergeCell ref="BJ4:BR4"/>
    <mergeCell ref="B12:AK12"/>
    <mergeCell ref="AL12:AP12"/>
    <mergeCell ref="AR12:BE12"/>
    <mergeCell ref="BF12:BS12"/>
    <mergeCell ref="B13:AK13"/>
    <mergeCell ref="AL13:AP13"/>
    <mergeCell ref="AR13:BE13"/>
  </mergeCells>
  <conditionalFormatting sqref="CF84">
    <cfRule type="containsBlanks" dxfId="4" priority="3">
      <formula>LEN(TRIM(CF84))=0</formula>
    </cfRule>
  </conditionalFormatting>
  <conditionalFormatting sqref="AF90:AU90 AF88:AU88">
    <cfRule type="containsBlanks" dxfId="3" priority="4">
      <formula>LEN(TRIM(AF88))=0</formula>
    </cfRule>
  </conditionalFormatting>
  <conditionalFormatting sqref="K4:AX4 AF8:AH8 BJ3:BR4">
    <cfRule type="containsBlanks" dxfId="2" priority="5">
      <formula>LEN(TRIM(K3))=0</formula>
    </cfRule>
  </conditionalFormatting>
  <pageMargins left="0.39370078740157483" right="0.39370078740157483" top="0.39370078740157483" bottom="0.39370078740157483" header="0.11811023622047245" footer="0.11811023622047245"/>
  <pageSetup paperSize="9" orientation="portrait" blackAndWhite="1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tabColor rgb="FFFFFF00"/>
  </sheetPr>
  <dimension ref="A1:EA143"/>
  <sheetViews>
    <sheetView showGridLines="0" showZeros="0" zoomScale="80" zoomScaleNormal="80" workbookViewId="0">
      <selection activeCell="A58" sqref="A58:AT58"/>
    </sheetView>
  </sheetViews>
  <sheetFormatPr defaultColWidth="1.5703125" defaultRowHeight="12.75" x14ac:dyDescent="0.2"/>
  <cols>
    <col min="1" max="5" width="3.85546875" style="138" customWidth="1"/>
    <col min="6" max="6" width="2.5703125" style="138" customWidth="1"/>
    <col min="7" max="7" width="3.85546875" style="138" customWidth="1"/>
    <col min="8" max="8" width="2.85546875" style="138" customWidth="1"/>
    <col min="9" max="9" width="3.85546875" style="138" customWidth="1"/>
    <col min="10" max="10" width="1.85546875" style="138" customWidth="1"/>
    <col min="11" max="11" width="3.42578125" style="138" customWidth="1"/>
    <col min="12" max="13" width="1.28515625" style="138" customWidth="1"/>
    <col min="14" max="14" width="1.7109375" style="138" customWidth="1"/>
    <col min="15" max="15" width="1.28515625" style="138" customWidth="1"/>
    <col min="16" max="16" width="7" style="138" customWidth="1"/>
    <col min="17" max="23" width="2" style="138" customWidth="1"/>
    <col min="24" max="29" width="1.5703125" style="138" customWidth="1"/>
    <col min="30" max="36" width="1.85546875" style="138" customWidth="1"/>
    <col min="37" max="42" width="1.5703125" style="138" customWidth="1"/>
    <col min="43" max="49" width="2.140625" style="138" customWidth="1"/>
    <col min="50" max="62" width="1.7109375" style="138" customWidth="1"/>
    <col min="63" max="71" width="1.28515625" style="138" customWidth="1"/>
    <col min="72" max="73" width="1.28515625" style="146" customWidth="1"/>
    <col min="74" max="74" width="8.28515625" style="138" customWidth="1"/>
    <col min="75" max="75" width="6.85546875" style="138" customWidth="1"/>
    <col min="76" max="76" width="5.140625" style="155" customWidth="1"/>
    <col min="77" max="77" width="9.42578125" style="150" customWidth="1"/>
    <col min="78" max="78" width="9.28515625" style="150" customWidth="1"/>
    <col min="79" max="79" width="7.140625" style="150" customWidth="1"/>
    <col min="80" max="80" width="5.140625" style="150" customWidth="1"/>
    <col min="81" max="81" width="9.42578125" style="138" customWidth="1"/>
    <col min="82" max="82" width="9.28515625" style="138" customWidth="1"/>
    <col min="83" max="83" width="7.140625" style="138" customWidth="1"/>
    <col min="84" max="131" width="1.28515625" style="138" customWidth="1"/>
    <col min="132" max="260" width="1.5703125" style="138"/>
    <col min="261" max="332" width="1.28515625" style="138" customWidth="1"/>
    <col min="333" max="336" width="10.140625" style="138" customWidth="1"/>
    <col min="337" max="387" width="1.28515625" style="138" customWidth="1"/>
    <col min="388" max="516" width="1.5703125" style="138"/>
    <col min="517" max="588" width="1.28515625" style="138" customWidth="1"/>
    <col min="589" max="592" width="10.140625" style="138" customWidth="1"/>
    <col min="593" max="643" width="1.28515625" style="138" customWidth="1"/>
    <col min="644" max="772" width="1.5703125" style="138"/>
    <col min="773" max="844" width="1.28515625" style="138" customWidth="1"/>
    <col min="845" max="848" width="10.140625" style="138" customWidth="1"/>
    <col min="849" max="899" width="1.28515625" style="138" customWidth="1"/>
    <col min="900" max="1028" width="1.5703125" style="138"/>
    <col min="1029" max="1100" width="1.28515625" style="138" customWidth="1"/>
    <col min="1101" max="1104" width="10.140625" style="138" customWidth="1"/>
    <col min="1105" max="1155" width="1.28515625" style="138" customWidth="1"/>
    <col min="1156" max="1284" width="1.5703125" style="138"/>
    <col min="1285" max="1356" width="1.28515625" style="138" customWidth="1"/>
    <col min="1357" max="1360" width="10.140625" style="138" customWidth="1"/>
    <col min="1361" max="1411" width="1.28515625" style="138" customWidth="1"/>
    <col min="1412" max="1540" width="1.5703125" style="138"/>
    <col min="1541" max="1612" width="1.28515625" style="138" customWidth="1"/>
    <col min="1613" max="1616" width="10.140625" style="138" customWidth="1"/>
    <col min="1617" max="1667" width="1.28515625" style="138" customWidth="1"/>
    <col min="1668" max="1796" width="1.5703125" style="138"/>
    <col min="1797" max="1868" width="1.28515625" style="138" customWidth="1"/>
    <col min="1869" max="1872" width="10.140625" style="138" customWidth="1"/>
    <col min="1873" max="1923" width="1.28515625" style="138" customWidth="1"/>
    <col min="1924" max="2052" width="1.5703125" style="138"/>
    <col min="2053" max="2124" width="1.28515625" style="138" customWidth="1"/>
    <col min="2125" max="2128" width="10.140625" style="138" customWidth="1"/>
    <col min="2129" max="2179" width="1.28515625" style="138" customWidth="1"/>
    <col min="2180" max="2308" width="1.5703125" style="138"/>
    <col min="2309" max="2380" width="1.28515625" style="138" customWidth="1"/>
    <col min="2381" max="2384" width="10.140625" style="138" customWidth="1"/>
    <col min="2385" max="2435" width="1.28515625" style="138" customWidth="1"/>
    <col min="2436" max="2564" width="1.5703125" style="138"/>
    <col min="2565" max="2636" width="1.28515625" style="138" customWidth="1"/>
    <col min="2637" max="2640" width="10.140625" style="138" customWidth="1"/>
    <col min="2641" max="2691" width="1.28515625" style="138" customWidth="1"/>
    <col min="2692" max="2820" width="1.5703125" style="138"/>
    <col min="2821" max="2892" width="1.28515625" style="138" customWidth="1"/>
    <col min="2893" max="2896" width="10.140625" style="138" customWidth="1"/>
    <col min="2897" max="2947" width="1.28515625" style="138" customWidth="1"/>
    <col min="2948" max="3076" width="1.5703125" style="138"/>
    <col min="3077" max="3148" width="1.28515625" style="138" customWidth="1"/>
    <col min="3149" max="3152" width="10.140625" style="138" customWidth="1"/>
    <col min="3153" max="3203" width="1.28515625" style="138" customWidth="1"/>
    <col min="3204" max="3332" width="1.5703125" style="138"/>
    <col min="3333" max="3404" width="1.28515625" style="138" customWidth="1"/>
    <col min="3405" max="3408" width="10.140625" style="138" customWidth="1"/>
    <col min="3409" max="3459" width="1.28515625" style="138" customWidth="1"/>
    <col min="3460" max="3588" width="1.5703125" style="138"/>
    <col min="3589" max="3660" width="1.28515625" style="138" customWidth="1"/>
    <col min="3661" max="3664" width="10.140625" style="138" customWidth="1"/>
    <col min="3665" max="3715" width="1.28515625" style="138" customWidth="1"/>
    <col min="3716" max="3844" width="1.5703125" style="138"/>
    <col min="3845" max="3916" width="1.28515625" style="138" customWidth="1"/>
    <col min="3917" max="3920" width="10.140625" style="138" customWidth="1"/>
    <col min="3921" max="3971" width="1.28515625" style="138" customWidth="1"/>
    <col min="3972" max="4100" width="1.5703125" style="138"/>
    <col min="4101" max="4172" width="1.28515625" style="138" customWidth="1"/>
    <col min="4173" max="4176" width="10.140625" style="138" customWidth="1"/>
    <col min="4177" max="4227" width="1.28515625" style="138" customWidth="1"/>
    <col min="4228" max="4356" width="1.5703125" style="138"/>
    <col min="4357" max="4428" width="1.28515625" style="138" customWidth="1"/>
    <col min="4429" max="4432" width="10.140625" style="138" customWidth="1"/>
    <col min="4433" max="4483" width="1.28515625" style="138" customWidth="1"/>
    <col min="4484" max="4612" width="1.5703125" style="138"/>
    <col min="4613" max="4684" width="1.28515625" style="138" customWidth="1"/>
    <col min="4685" max="4688" width="10.140625" style="138" customWidth="1"/>
    <col min="4689" max="4739" width="1.28515625" style="138" customWidth="1"/>
    <col min="4740" max="4868" width="1.5703125" style="138"/>
    <col min="4869" max="4940" width="1.28515625" style="138" customWidth="1"/>
    <col min="4941" max="4944" width="10.140625" style="138" customWidth="1"/>
    <col min="4945" max="4995" width="1.28515625" style="138" customWidth="1"/>
    <col min="4996" max="5124" width="1.5703125" style="138"/>
    <col min="5125" max="5196" width="1.28515625" style="138" customWidth="1"/>
    <col min="5197" max="5200" width="10.140625" style="138" customWidth="1"/>
    <col min="5201" max="5251" width="1.28515625" style="138" customWidth="1"/>
    <col min="5252" max="5380" width="1.5703125" style="138"/>
    <col min="5381" max="5452" width="1.28515625" style="138" customWidth="1"/>
    <col min="5453" max="5456" width="10.140625" style="138" customWidth="1"/>
    <col min="5457" max="5507" width="1.28515625" style="138" customWidth="1"/>
    <col min="5508" max="5636" width="1.5703125" style="138"/>
    <col min="5637" max="5708" width="1.28515625" style="138" customWidth="1"/>
    <col min="5709" max="5712" width="10.140625" style="138" customWidth="1"/>
    <col min="5713" max="5763" width="1.28515625" style="138" customWidth="1"/>
    <col min="5764" max="5892" width="1.5703125" style="138"/>
    <col min="5893" max="5964" width="1.28515625" style="138" customWidth="1"/>
    <col min="5965" max="5968" width="10.140625" style="138" customWidth="1"/>
    <col min="5969" max="6019" width="1.28515625" style="138" customWidth="1"/>
    <col min="6020" max="6148" width="1.5703125" style="138"/>
    <col min="6149" max="6220" width="1.28515625" style="138" customWidth="1"/>
    <col min="6221" max="6224" width="10.140625" style="138" customWidth="1"/>
    <col min="6225" max="6275" width="1.28515625" style="138" customWidth="1"/>
    <col min="6276" max="6404" width="1.5703125" style="138"/>
    <col min="6405" max="6476" width="1.28515625" style="138" customWidth="1"/>
    <col min="6477" max="6480" width="10.140625" style="138" customWidth="1"/>
    <col min="6481" max="6531" width="1.28515625" style="138" customWidth="1"/>
    <col min="6532" max="6660" width="1.5703125" style="138"/>
    <col min="6661" max="6732" width="1.28515625" style="138" customWidth="1"/>
    <col min="6733" max="6736" width="10.140625" style="138" customWidth="1"/>
    <col min="6737" max="6787" width="1.28515625" style="138" customWidth="1"/>
    <col min="6788" max="6916" width="1.5703125" style="138"/>
    <col min="6917" max="6988" width="1.28515625" style="138" customWidth="1"/>
    <col min="6989" max="6992" width="10.140625" style="138" customWidth="1"/>
    <col min="6993" max="7043" width="1.28515625" style="138" customWidth="1"/>
    <col min="7044" max="7172" width="1.5703125" style="138"/>
    <col min="7173" max="7244" width="1.28515625" style="138" customWidth="1"/>
    <col min="7245" max="7248" width="10.140625" style="138" customWidth="1"/>
    <col min="7249" max="7299" width="1.28515625" style="138" customWidth="1"/>
    <col min="7300" max="7428" width="1.5703125" style="138"/>
    <col min="7429" max="7500" width="1.28515625" style="138" customWidth="1"/>
    <col min="7501" max="7504" width="10.140625" style="138" customWidth="1"/>
    <col min="7505" max="7555" width="1.28515625" style="138" customWidth="1"/>
    <col min="7556" max="7684" width="1.5703125" style="138"/>
    <col min="7685" max="7756" width="1.28515625" style="138" customWidth="1"/>
    <col min="7757" max="7760" width="10.140625" style="138" customWidth="1"/>
    <col min="7761" max="7811" width="1.28515625" style="138" customWidth="1"/>
    <col min="7812" max="7940" width="1.5703125" style="138"/>
    <col min="7941" max="8012" width="1.28515625" style="138" customWidth="1"/>
    <col min="8013" max="8016" width="10.140625" style="138" customWidth="1"/>
    <col min="8017" max="8067" width="1.28515625" style="138" customWidth="1"/>
    <col min="8068" max="8196" width="1.5703125" style="138"/>
    <col min="8197" max="8268" width="1.28515625" style="138" customWidth="1"/>
    <col min="8269" max="8272" width="10.140625" style="138" customWidth="1"/>
    <col min="8273" max="8323" width="1.28515625" style="138" customWidth="1"/>
    <col min="8324" max="8452" width="1.5703125" style="138"/>
    <col min="8453" max="8524" width="1.28515625" style="138" customWidth="1"/>
    <col min="8525" max="8528" width="10.140625" style="138" customWidth="1"/>
    <col min="8529" max="8579" width="1.28515625" style="138" customWidth="1"/>
    <col min="8580" max="8708" width="1.5703125" style="138"/>
    <col min="8709" max="8780" width="1.28515625" style="138" customWidth="1"/>
    <col min="8781" max="8784" width="10.140625" style="138" customWidth="1"/>
    <col min="8785" max="8835" width="1.28515625" style="138" customWidth="1"/>
    <col min="8836" max="8964" width="1.5703125" style="138"/>
    <col min="8965" max="9036" width="1.28515625" style="138" customWidth="1"/>
    <col min="9037" max="9040" width="10.140625" style="138" customWidth="1"/>
    <col min="9041" max="9091" width="1.28515625" style="138" customWidth="1"/>
    <col min="9092" max="9220" width="1.5703125" style="138"/>
    <col min="9221" max="9292" width="1.28515625" style="138" customWidth="1"/>
    <col min="9293" max="9296" width="10.140625" style="138" customWidth="1"/>
    <col min="9297" max="9347" width="1.28515625" style="138" customWidth="1"/>
    <col min="9348" max="9476" width="1.5703125" style="138"/>
    <col min="9477" max="9548" width="1.28515625" style="138" customWidth="1"/>
    <col min="9549" max="9552" width="10.140625" style="138" customWidth="1"/>
    <col min="9553" max="9603" width="1.28515625" style="138" customWidth="1"/>
    <col min="9604" max="9732" width="1.5703125" style="138"/>
    <col min="9733" max="9804" width="1.28515625" style="138" customWidth="1"/>
    <col min="9805" max="9808" width="10.140625" style="138" customWidth="1"/>
    <col min="9809" max="9859" width="1.28515625" style="138" customWidth="1"/>
    <col min="9860" max="9988" width="1.5703125" style="138"/>
    <col min="9989" max="10060" width="1.28515625" style="138" customWidth="1"/>
    <col min="10061" max="10064" width="10.140625" style="138" customWidth="1"/>
    <col min="10065" max="10115" width="1.28515625" style="138" customWidth="1"/>
    <col min="10116" max="10244" width="1.5703125" style="138"/>
    <col min="10245" max="10316" width="1.28515625" style="138" customWidth="1"/>
    <col min="10317" max="10320" width="10.140625" style="138" customWidth="1"/>
    <col min="10321" max="10371" width="1.28515625" style="138" customWidth="1"/>
    <col min="10372" max="10500" width="1.5703125" style="138"/>
    <col min="10501" max="10572" width="1.28515625" style="138" customWidth="1"/>
    <col min="10573" max="10576" width="10.140625" style="138" customWidth="1"/>
    <col min="10577" max="10627" width="1.28515625" style="138" customWidth="1"/>
    <col min="10628" max="10756" width="1.5703125" style="138"/>
    <col min="10757" max="10828" width="1.28515625" style="138" customWidth="1"/>
    <col min="10829" max="10832" width="10.140625" style="138" customWidth="1"/>
    <col min="10833" max="10883" width="1.28515625" style="138" customWidth="1"/>
    <col min="10884" max="11012" width="1.5703125" style="138"/>
    <col min="11013" max="11084" width="1.28515625" style="138" customWidth="1"/>
    <col min="11085" max="11088" width="10.140625" style="138" customWidth="1"/>
    <col min="11089" max="11139" width="1.28515625" style="138" customWidth="1"/>
    <col min="11140" max="11268" width="1.5703125" style="138"/>
    <col min="11269" max="11340" width="1.28515625" style="138" customWidth="1"/>
    <col min="11341" max="11344" width="10.140625" style="138" customWidth="1"/>
    <col min="11345" max="11395" width="1.28515625" style="138" customWidth="1"/>
    <col min="11396" max="11524" width="1.5703125" style="138"/>
    <col min="11525" max="11596" width="1.28515625" style="138" customWidth="1"/>
    <col min="11597" max="11600" width="10.140625" style="138" customWidth="1"/>
    <col min="11601" max="11651" width="1.28515625" style="138" customWidth="1"/>
    <col min="11652" max="11780" width="1.5703125" style="138"/>
    <col min="11781" max="11852" width="1.28515625" style="138" customWidth="1"/>
    <col min="11853" max="11856" width="10.140625" style="138" customWidth="1"/>
    <col min="11857" max="11907" width="1.28515625" style="138" customWidth="1"/>
    <col min="11908" max="12036" width="1.5703125" style="138"/>
    <col min="12037" max="12108" width="1.28515625" style="138" customWidth="1"/>
    <col min="12109" max="12112" width="10.140625" style="138" customWidth="1"/>
    <col min="12113" max="12163" width="1.28515625" style="138" customWidth="1"/>
    <col min="12164" max="12292" width="1.5703125" style="138"/>
    <col min="12293" max="12364" width="1.28515625" style="138" customWidth="1"/>
    <col min="12365" max="12368" width="10.140625" style="138" customWidth="1"/>
    <col min="12369" max="12419" width="1.28515625" style="138" customWidth="1"/>
    <col min="12420" max="12548" width="1.5703125" style="138"/>
    <col min="12549" max="12620" width="1.28515625" style="138" customWidth="1"/>
    <col min="12621" max="12624" width="10.140625" style="138" customWidth="1"/>
    <col min="12625" max="12675" width="1.28515625" style="138" customWidth="1"/>
    <col min="12676" max="12804" width="1.5703125" style="138"/>
    <col min="12805" max="12876" width="1.28515625" style="138" customWidth="1"/>
    <col min="12877" max="12880" width="10.140625" style="138" customWidth="1"/>
    <col min="12881" max="12931" width="1.28515625" style="138" customWidth="1"/>
    <col min="12932" max="13060" width="1.5703125" style="138"/>
    <col min="13061" max="13132" width="1.28515625" style="138" customWidth="1"/>
    <col min="13133" max="13136" width="10.140625" style="138" customWidth="1"/>
    <col min="13137" max="13187" width="1.28515625" style="138" customWidth="1"/>
    <col min="13188" max="13316" width="1.5703125" style="138"/>
    <col min="13317" max="13388" width="1.28515625" style="138" customWidth="1"/>
    <col min="13389" max="13392" width="10.140625" style="138" customWidth="1"/>
    <col min="13393" max="13443" width="1.28515625" style="138" customWidth="1"/>
    <col min="13444" max="13572" width="1.5703125" style="138"/>
    <col min="13573" max="13644" width="1.28515625" style="138" customWidth="1"/>
    <col min="13645" max="13648" width="10.140625" style="138" customWidth="1"/>
    <col min="13649" max="13699" width="1.28515625" style="138" customWidth="1"/>
    <col min="13700" max="13828" width="1.5703125" style="138"/>
    <col min="13829" max="13900" width="1.28515625" style="138" customWidth="1"/>
    <col min="13901" max="13904" width="10.140625" style="138" customWidth="1"/>
    <col min="13905" max="13955" width="1.28515625" style="138" customWidth="1"/>
    <col min="13956" max="14084" width="1.5703125" style="138"/>
    <col min="14085" max="14156" width="1.28515625" style="138" customWidth="1"/>
    <col min="14157" max="14160" width="10.140625" style="138" customWidth="1"/>
    <col min="14161" max="14211" width="1.28515625" style="138" customWidth="1"/>
    <col min="14212" max="14340" width="1.5703125" style="138"/>
    <col min="14341" max="14412" width="1.28515625" style="138" customWidth="1"/>
    <col min="14413" max="14416" width="10.140625" style="138" customWidth="1"/>
    <col min="14417" max="14467" width="1.28515625" style="138" customWidth="1"/>
    <col min="14468" max="14596" width="1.5703125" style="138"/>
    <col min="14597" max="14668" width="1.28515625" style="138" customWidth="1"/>
    <col min="14669" max="14672" width="10.140625" style="138" customWidth="1"/>
    <col min="14673" max="14723" width="1.28515625" style="138" customWidth="1"/>
    <col min="14724" max="14852" width="1.5703125" style="138"/>
    <col min="14853" max="14924" width="1.28515625" style="138" customWidth="1"/>
    <col min="14925" max="14928" width="10.140625" style="138" customWidth="1"/>
    <col min="14929" max="14979" width="1.28515625" style="138" customWidth="1"/>
    <col min="14980" max="15108" width="1.5703125" style="138"/>
    <col min="15109" max="15180" width="1.28515625" style="138" customWidth="1"/>
    <col min="15181" max="15184" width="10.140625" style="138" customWidth="1"/>
    <col min="15185" max="15235" width="1.28515625" style="138" customWidth="1"/>
    <col min="15236" max="15364" width="1.5703125" style="138"/>
    <col min="15365" max="15436" width="1.28515625" style="138" customWidth="1"/>
    <col min="15437" max="15440" width="10.140625" style="138" customWidth="1"/>
    <col min="15441" max="15491" width="1.28515625" style="138" customWidth="1"/>
    <col min="15492" max="15620" width="1.5703125" style="138"/>
    <col min="15621" max="15692" width="1.28515625" style="138" customWidth="1"/>
    <col min="15693" max="15696" width="10.140625" style="138" customWidth="1"/>
    <col min="15697" max="15747" width="1.28515625" style="138" customWidth="1"/>
    <col min="15748" max="15876" width="1.5703125" style="138"/>
    <col min="15877" max="15948" width="1.28515625" style="138" customWidth="1"/>
    <col min="15949" max="15952" width="10.140625" style="138" customWidth="1"/>
    <col min="15953" max="16003" width="1.28515625" style="138" customWidth="1"/>
    <col min="16004" max="16132" width="1.5703125" style="138"/>
    <col min="16133" max="16204" width="1.28515625" style="138" customWidth="1"/>
    <col min="16205" max="16208" width="10.140625" style="138" customWidth="1"/>
    <col min="16209" max="16259" width="1.28515625" style="138" customWidth="1"/>
    <col min="16260" max="16384" width="1.5703125" style="138"/>
  </cols>
  <sheetData>
    <row r="1" spans="1:90" ht="8.25" customHeight="1" x14ac:dyDescent="0.25">
      <c r="BX1" s="139"/>
      <c r="BY1" s="139"/>
      <c r="BZ1" s="139"/>
      <c r="CA1" s="139"/>
      <c r="CB1" s="139"/>
      <c r="CC1" s="139"/>
    </row>
    <row r="2" spans="1:90" ht="42" customHeight="1" x14ac:dyDescent="0.25">
      <c r="C2" s="142"/>
      <c r="D2" s="142"/>
      <c r="BK2" s="846" t="s">
        <v>3</v>
      </c>
      <c r="BL2" s="847"/>
      <c r="BM2" s="847"/>
      <c r="BN2" s="847"/>
      <c r="BO2" s="847"/>
      <c r="BP2" s="847"/>
      <c r="BQ2" s="847"/>
      <c r="BR2" s="847"/>
      <c r="BS2" s="848"/>
      <c r="BT2" s="216"/>
      <c r="BU2" s="216"/>
      <c r="BV2" s="198"/>
      <c r="BW2" s="198"/>
      <c r="BX2" s="139"/>
      <c r="BY2" s="139"/>
      <c r="BZ2" s="139"/>
      <c r="CA2" s="139"/>
      <c r="CB2" s="139"/>
      <c r="CC2" s="139"/>
    </row>
    <row r="3" spans="1:90" ht="13.5" customHeight="1" x14ac:dyDescent="0.25">
      <c r="C3" s="652" t="s">
        <v>4</v>
      </c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652"/>
      <c r="Q3" s="652"/>
      <c r="R3" s="652"/>
      <c r="S3" s="652"/>
      <c r="T3" s="652"/>
      <c r="U3" s="652"/>
      <c r="V3" s="652"/>
      <c r="W3" s="652"/>
      <c r="X3" s="652"/>
      <c r="Y3" s="652"/>
      <c r="Z3" s="652"/>
      <c r="AA3" s="652"/>
      <c r="AB3" s="652"/>
      <c r="AC3" s="652"/>
      <c r="AD3" s="652"/>
      <c r="AE3" s="652"/>
      <c r="AF3" s="652"/>
      <c r="AG3" s="652"/>
      <c r="AH3" s="652"/>
      <c r="AI3" s="652"/>
      <c r="AJ3" s="652"/>
      <c r="AK3" s="652"/>
      <c r="AL3" s="652"/>
      <c r="AM3" s="652"/>
      <c r="AN3" s="652"/>
      <c r="AO3" s="652"/>
      <c r="AP3" s="652"/>
      <c r="AQ3" s="652"/>
      <c r="AR3" s="652"/>
      <c r="AS3" s="652"/>
      <c r="AT3" s="652"/>
      <c r="AU3" s="652"/>
      <c r="AV3" s="652"/>
      <c r="AW3" s="652"/>
      <c r="AX3" s="652"/>
      <c r="AY3" s="652"/>
      <c r="AZ3" s="652"/>
      <c r="BA3" s="652"/>
      <c r="BB3" s="652"/>
      <c r="BC3" s="652"/>
      <c r="BD3" s="652"/>
      <c r="BE3" s="652"/>
      <c r="BF3" s="652"/>
      <c r="BG3" s="652"/>
      <c r="BH3" s="652"/>
      <c r="BI3" s="652"/>
      <c r="BJ3" s="652"/>
      <c r="BK3" s="655" t="str">
        <f>Ф1Заполн!BJ6</f>
        <v>2018</v>
      </c>
      <c r="BL3" s="655"/>
      <c r="BM3" s="655"/>
      <c r="BN3" s="655" t="str">
        <f>Ф1Заполн!BM6</f>
        <v>01</v>
      </c>
      <c r="BO3" s="655"/>
      <c r="BP3" s="655"/>
      <c r="BQ3" s="657" t="str">
        <f>Ф1Заполн!BP6</f>
        <v>01</v>
      </c>
      <c r="BR3" s="657"/>
      <c r="BS3" s="657"/>
      <c r="BT3" s="217"/>
      <c r="BU3" s="217"/>
      <c r="BV3" s="198"/>
      <c r="BW3" s="198"/>
      <c r="BX3" s="139"/>
      <c r="BY3" s="139"/>
      <c r="BZ3" s="139"/>
      <c r="CA3" s="139"/>
      <c r="CB3" s="139"/>
      <c r="CC3" s="139"/>
    </row>
    <row r="4" spans="1:90" ht="13.5" customHeight="1" x14ac:dyDescent="0.25">
      <c r="B4" s="464" t="s">
        <v>5</v>
      </c>
      <c r="C4" s="464"/>
      <c r="D4" s="464"/>
      <c r="E4" s="464"/>
      <c r="F4" s="464"/>
      <c r="G4" s="464"/>
      <c r="H4" s="464"/>
      <c r="I4" s="464"/>
      <c r="J4" s="464"/>
      <c r="K4" s="464"/>
      <c r="L4" s="659" t="str">
        <f>Ф1Заполн!J7</f>
        <v>ТОВАРИСТВО З ОБМЕЖЕНОЮ ВІДПОВІДАЛЬНІСТЮ "ФІНАНСОВА КОМПАНІЯ "КАПІТАЛ-ДНІПРО"</v>
      </c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0"/>
      <c r="Z4" s="660"/>
      <c r="AA4" s="660"/>
      <c r="AB4" s="660"/>
      <c r="AC4" s="660"/>
      <c r="AD4" s="660"/>
      <c r="AE4" s="660"/>
      <c r="AF4" s="660"/>
      <c r="AG4" s="660"/>
      <c r="AH4" s="660"/>
      <c r="AI4" s="660"/>
      <c r="AJ4" s="660"/>
      <c r="AK4" s="660"/>
      <c r="AL4" s="660"/>
      <c r="AM4" s="660"/>
      <c r="AN4" s="660"/>
      <c r="AO4" s="660"/>
      <c r="AP4" s="660"/>
      <c r="AQ4" s="660"/>
      <c r="AR4" s="660"/>
      <c r="AS4" s="660"/>
      <c r="AT4" s="660"/>
      <c r="AU4" s="660"/>
      <c r="AV4" s="660"/>
      <c r="AW4" s="660"/>
      <c r="AX4" s="660"/>
      <c r="AY4" s="660"/>
      <c r="BB4" s="452" t="s">
        <v>6</v>
      </c>
      <c r="BC4" s="452"/>
      <c r="BD4" s="452"/>
      <c r="BE4" s="452"/>
      <c r="BF4" s="452"/>
      <c r="BG4" s="452"/>
      <c r="BH4" s="452"/>
      <c r="BI4" s="452"/>
      <c r="BJ4" s="453"/>
      <c r="BK4" s="849" t="str">
        <f>Ф1Заполн!BJ7</f>
        <v>35740385</v>
      </c>
      <c r="BL4" s="850"/>
      <c r="BM4" s="850"/>
      <c r="BN4" s="850"/>
      <c r="BO4" s="850"/>
      <c r="BP4" s="850"/>
      <c r="BQ4" s="850"/>
      <c r="BR4" s="850"/>
      <c r="BS4" s="851"/>
      <c r="BT4" s="218"/>
      <c r="BU4" s="218"/>
      <c r="BV4" s="143"/>
      <c r="BW4" s="143"/>
      <c r="BX4" s="139"/>
      <c r="BY4" s="139"/>
      <c r="BZ4" s="139"/>
      <c r="CA4" s="139"/>
      <c r="CB4" s="139"/>
      <c r="CC4" s="139"/>
    </row>
    <row r="5" spans="1:90" ht="13.5" customHeight="1" x14ac:dyDescent="0.25">
      <c r="K5" s="837" t="s">
        <v>187</v>
      </c>
      <c r="L5" s="666"/>
      <c r="M5" s="666"/>
      <c r="N5" s="666"/>
      <c r="O5" s="666"/>
      <c r="P5" s="666"/>
      <c r="Q5" s="666"/>
      <c r="R5" s="666"/>
      <c r="S5" s="666"/>
      <c r="T5" s="666"/>
      <c r="U5" s="666"/>
      <c r="V5" s="666"/>
      <c r="W5" s="666"/>
      <c r="X5" s="666"/>
      <c r="Y5" s="666"/>
      <c r="Z5" s="666"/>
      <c r="AA5" s="666"/>
      <c r="AB5" s="666"/>
      <c r="AC5" s="666"/>
      <c r="AD5" s="666"/>
      <c r="AE5" s="666"/>
      <c r="AF5" s="666"/>
      <c r="AG5" s="666"/>
      <c r="AH5" s="666"/>
      <c r="AI5" s="666"/>
      <c r="AJ5" s="666"/>
      <c r="AK5" s="666"/>
      <c r="AL5" s="666"/>
      <c r="AM5" s="666"/>
      <c r="AN5" s="666"/>
      <c r="AO5" s="666"/>
      <c r="AP5" s="666"/>
      <c r="AQ5" s="666"/>
      <c r="AR5" s="666"/>
      <c r="AS5" s="666"/>
      <c r="AT5" s="666"/>
      <c r="AU5" s="666"/>
      <c r="AV5" s="666"/>
      <c r="AW5" s="666"/>
      <c r="AX5" s="666"/>
      <c r="AY5" s="666"/>
      <c r="BX5" s="139"/>
      <c r="BY5" s="139"/>
      <c r="BZ5" s="139"/>
      <c r="CA5" s="139"/>
      <c r="CB5" s="139"/>
      <c r="CC5" s="139"/>
    </row>
    <row r="6" spans="1:90" ht="8.25" customHeight="1" x14ac:dyDescent="0.25">
      <c r="BX6" s="139"/>
      <c r="BY6" s="139"/>
      <c r="BZ6" s="139"/>
      <c r="CA6" s="139"/>
      <c r="CB6" s="139"/>
      <c r="CC6" s="139"/>
    </row>
    <row r="7" spans="1:90" ht="20.25" customHeight="1" x14ac:dyDescent="0.25">
      <c r="C7" s="838" t="s">
        <v>293</v>
      </c>
      <c r="D7" s="838"/>
      <c r="E7" s="838"/>
      <c r="F7" s="838"/>
      <c r="G7" s="838"/>
      <c r="H7" s="838"/>
      <c r="I7" s="838"/>
      <c r="J7" s="838"/>
      <c r="K7" s="838"/>
      <c r="L7" s="838"/>
      <c r="M7" s="838"/>
      <c r="N7" s="838"/>
      <c r="O7" s="838"/>
      <c r="P7" s="838"/>
      <c r="Q7" s="838"/>
      <c r="R7" s="838"/>
      <c r="S7" s="838"/>
      <c r="T7" s="838"/>
      <c r="U7" s="838"/>
      <c r="V7" s="838"/>
      <c r="W7" s="838"/>
      <c r="X7" s="838"/>
      <c r="Y7" s="838"/>
      <c r="Z7" s="838"/>
      <c r="AA7" s="838"/>
      <c r="AB7" s="838"/>
      <c r="AC7" s="838"/>
      <c r="AD7" s="838"/>
      <c r="AE7" s="838"/>
      <c r="AF7" s="838"/>
      <c r="AG7" s="838"/>
      <c r="AH7" s="838"/>
      <c r="AI7" s="838"/>
      <c r="AJ7" s="838"/>
      <c r="AK7" s="838"/>
      <c r="AL7" s="838"/>
      <c r="AM7" s="838"/>
      <c r="AN7" s="838"/>
      <c r="AO7" s="838"/>
      <c r="AP7" s="838"/>
      <c r="AQ7" s="838"/>
      <c r="AR7" s="838"/>
      <c r="AS7" s="838"/>
      <c r="AT7" s="838"/>
      <c r="AU7" s="838"/>
      <c r="AV7" s="838"/>
      <c r="AW7" s="838"/>
      <c r="AX7" s="838"/>
      <c r="AY7" s="838"/>
      <c r="AZ7" s="838"/>
      <c r="BA7" s="838"/>
      <c r="BB7" s="838"/>
      <c r="BC7" s="838"/>
      <c r="BD7" s="838"/>
      <c r="BE7" s="838"/>
      <c r="BF7" s="838"/>
      <c r="BG7" s="838"/>
      <c r="BH7" s="838"/>
      <c r="BI7" s="838"/>
      <c r="BJ7" s="838"/>
      <c r="BK7" s="838"/>
      <c r="BL7" s="838"/>
      <c r="BM7" s="838"/>
      <c r="BN7" s="838"/>
      <c r="BO7" s="838"/>
      <c r="BP7" s="838"/>
      <c r="BQ7" s="838"/>
      <c r="BR7" s="838"/>
      <c r="BS7" s="838"/>
      <c r="BT7" s="219"/>
      <c r="BU7" s="219"/>
      <c r="BV7" s="220"/>
      <c r="BW7" s="220"/>
      <c r="BX7" s="139"/>
      <c r="BY7" s="139"/>
      <c r="BZ7" s="139"/>
      <c r="CA7" s="139"/>
      <c r="CB7" s="139"/>
      <c r="CC7" s="139"/>
    </row>
    <row r="8" spans="1:90" ht="18" customHeight="1" x14ac:dyDescent="0.25"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838" t="s">
        <v>189</v>
      </c>
      <c r="AD8" s="838"/>
      <c r="AE8" s="839" t="str">
        <f>[1]Ф4Заполн!$AD$8</f>
        <v>рік</v>
      </c>
      <c r="AF8" s="839"/>
      <c r="AG8" s="839"/>
      <c r="AH8" s="839"/>
      <c r="AI8" s="839"/>
      <c r="AJ8" s="839"/>
      <c r="AK8" s="839"/>
      <c r="AL8" s="839"/>
      <c r="AM8" s="839"/>
      <c r="AN8" s="839"/>
      <c r="AO8" s="839"/>
      <c r="AP8" s="839"/>
      <c r="AQ8" s="839"/>
      <c r="AR8" s="788">
        <v>20</v>
      </c>
      <c r="AS8" s="788"/>
      <c r="AT8" s="788"/>
      <c r="AU8" s="668" t="str">
        <f>Ф1Заполн!AO19</f>
        <v>17</v>
      </c>
      <c r="AV8" s="669"/>
      <c r="AW8" s="669"/>
      <c r="AX8" s="221" t="s">
        <v>294</v>
      </c>
      <c r="AY8" s="222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3"/>
      <c r="BU8" s="223"/>
      <c r="BV8" s="220"/>
      <c r="BW8" s="220"/>
      <c r="BX8" s="139"/>
      <c r="BY8" s="139"/>
      <c r="BZ8" s="139"/>
      <c r="CA8" s="139"/>
      <c r="CB8" s="139"/>
      <c r="CC8" s="139"/>
    </row>
    <row r="9" spans="1:90" ht="13.5" customHeight="1" x14ac:dyDescent="0.25">
      <c r="BX9" s="139"/>
      <c r="BY9" s="139"/>
      <c r="BZ9" s="139"/>
      <c r="CA9" s="139"/>
      <c r="CB9" s="139"/>
      <c r="CC9" s="139"/>
    </row>
    <row r="10" spans="1:90" ht="13.5" customHeight="1" x14ac:dyDescent="0.25">
      <c r="AQ10" s="840" t="s">
        <v>295</v>
      </c>
      <c r="AR10" s="840"/>
      <c r="AS10" s="840"/>
      <c r="AT10" s="840"/>
      <c r="AU10" s="840"/>
      <c r="AV10" s="840"/>
      <c r="AW10" s="840"/>
      <c r="AX10" s="840"/>
      <c r="AY10" s="841" t="s">
        <v>24</v>
      </c>
      <c r="AZ10" s="841"/>
      <c r="BA10" s="841"/>
      <c r="BB10" s="841"/>
      <c r="BC10" s="841"/>
      <c r="BD10" s="841"/>
      <c r="BE10" s="841"/>
      <c r="BF10" s="841"/>
      <c r="BG10" s="841"/>
      <c r="BH10" s="841"/>
      <c r="BI10" s="841"/>
      <c r="BJ10" s="842"/>
      <c r="BK10" s="785">
        <v>1801005</v>
      </c>
      <c r="BL10" s="786"/>
      <c r="BM10" s="786"/>
      <c r="BN10" s="786"/>
      <c r="BO10" s="786"/>
      <c r="BP10" s="786"/>
      <c r="BQ10" s="786"/>
      <c r="BR10" s="786"/>
      <c r="BS10" s="787"/>
      <c r="BT10" s="224"/>
      <c r="BU10" s="224"/>
      <c r="BV10" s="225"/>
      <c r="BW10" s="225"/>
      <c r="BX10" s="139"/>
      <c r="BY10" s="139"/>
      <c r="BZ10" s="139"/>
      <c r="CA10" s="139"/>
      <c r="CB10" s="139"/>
      <c r="CC10" s="139"/>
    </row>
    <row r="11" spans="1:90" ht="6" customHeight="1" x14ac:dyDescent="0.2"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201"/>
      <c r="BU11" s="201"/>
      <c r="BV11" s="143"/>
      <c r="BW11" s="143"/>
      <c r="BX11" s="226"/>
      <c r="BY11" s="145"/>
      <c r="BZ11" s="145"/>
      <c r="CA11" s="145"/>
      <c r="CB11" s="145"/>
    </row>
    <row r="12" spans="1:90" ht="51.75" customHeight="1" thickBot="1" x14ac:dyDescent="0.25">
      <c r="A12" s="843" t="s">
        <v>192</v>
      </c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 t="s">
        <v>26</v>
      </c>
      <c r="M12" s="843"/>
      <c r="N12" s="843"/>
      <c r="O12" s="843"/>
      <c r="P12" s="318" t="s">
        <v>484</v>
      </c>
      <c r="Q12" s="843" t="s">
        <v>358</v>
      </c>
      <c r="R12" s="843"/>
      <c r="S12" s="843"/>
      <c r="T12" s="843"/>
      <c r="U12" s="843"/>
      <c r="V12" s="843"/>
      <c r="W12" s="843"/>
      <c r="X12" s="843" t="s">
        <v>112</v>
      </c>
      <c r="Y12" s="843"/>
      <c r="Z12" s="843"/>
      <c r="AA12" s="843"/>
      <c r="AB12" s="843"/>
      <c r="AC12" s="843"/>
      <c r="AD12" s="843" t="s">
        <v>113</v>
      </c>
      <c r="AE12" s="843"/>
      <c r="AF12" s="843"/>
      <c r="AG12" s="843"/>
      <c r="AH12" s="843"/>
      <c r="AI12" s="843"/>
      <c r="AJ12" s="843"/>
      <c r="AK12" s="843" t="s">
        <v>118</v>
      </c>
      <c r="AL12" s="843"/>
      <c r="AM12" s="843"/>
      <c r="AN12" s="843"/>
      <c r="AO12" s="843"/>
      <c r="AP12" s="843"/>
      <c r="AQ12" s="843" t="s">
        <v>359</v>
      </c>
      <c r="AR12" s="843"/>
      <c r="AS12" s="843"/>
      <c r="AT12" s="843"/>
      <c r="AU12" s="843"/>
      <c r="AV12" s="843"/>
      <c r="AW12" s="843"/>
      <c r="AX12" s="843" t="s">
        <v>120</v>
      </c>
      <c r="AY12" s="843"/>
      <c r="AZ12" s="843"/>
      <c r="BA12" s="843"/>
      <c r="BB12" s="843"/>
      <c r="BC12" s="843"/>
      <c r="BD12" s="843"/>
      <c r="BE12" s="843" t="s">
        <v>123</v>
      </c>
      <c r="BF12" s="843"/>
      <c r="BG12" s="843"/>
      <c r="BH12" s="843"/>
      <c r="BI12" s="843"/>
      <c r="BJ12" s="843"/>
      <c r="BK12" s="844" t="s">
        <v>296</v>
      </c>
      <c r="BL12" s="844"/>
      <c r="BM12" s="844"/>
      <c r="BN12" s="844"/>
      <c r="BO12" s="844"/>
      <c r="BP12" s="844"/>
      <c r="BQ12" s="844"/>
      <c r="BR12" s="844"/>
      <c r="BS12" s="844"/>
      <c r="BT12" s="227"/>
      <c r="BU12" s="227"/>
      <c r="BV12" s="228"/>
      <c r="BW12" s="228"/>
      <c r="BX12" s="836" t="s">
        <v>429</v>
      </c>
      <c r="BY12" s="836"/>
      <c r="BZ12" s="836"/>
      <c r="CA12" s="229"/>
      <c r="CB12" s="836" t="s">
        <v>438</v>
      </c>
      <c r="CC12" s="836"/>
      <c r="CD12" s="836"/>
      <c r="CE12" s="229"/>
    </row>
    <row r="13" spans="1:90" ht="24.75" customHeight="1" thickBot="1" x14ac:dyDescent="0.25">
      <c r="A13" s="845">
        <v>1</v>
      </c>
      <c r="B13" s="845"/>
      <c r="C13" s="845"/>
      <c r="D13" s="845"/>
      <c r="E13" s="845"/>
      <c r="F13" s="845"/>
      <c r="G13" s="845"/>
      <c r="H13" s="845"/>
      <c r="I13" s="845"/>
      <c r="J13" s="845"/>
      <c r="K13" s="845"/>
      <c r="L13" s="843">
        <v>2</v>
      </c>
      <c r="M13" s="843"/>
      <c r="N13" s="843"/>
      <c r="O13" s="843"/>
      <c r="P13" s="373" t="s">
        <v>485</v>
      </c>
      <c r="Q13" s="852">
        <v>4</v>
      </c>
      <c r="R13" s="853"/>
      <c r="S13" s="853"/>
      <c r="T13" s="853"/>
      <c r="U13" s="853"/>
      <c r="V13" s="853"/>
      <c r="W13" s="854"/>
      <c r="X13" s="852">
        <v>5</v>
      </c>
      <c r="Y13" s="853"/>
      <c r="Z13" s="853"/>
      <c r="AA13" s="853"/>
      <c r="AB13" s="853"/>
      <c r="AC13" s="854"/>
      <c r="AD13" s="852">
        <v>6</v>
      </c>
      <c r="AE13" s="853"/>
      <c r="AF13" s="853"/>
      <c r="AG13" s="853"/>
      <c r="AH13" s="853"/>
      <c r="AI13" s="853"/>
      <c r="AJ13" s="854"/>
      <c r="AK13" s="855">
        <v>7</v>
      </c>
      <c r="AL13" s="856"/>
      <c r="AM13" s="856"/>
      <c r="AN13" s="856"/>
      <c r="AO13" s="856"/>
      <c r="AP13" s="857"/>
      <c r="AQ13" s="855">
        <v>8</v>
      </c>
      <c r="AR13" s="856"/>
      <c r="AS13" s="856"/>
      <c r="AT13" s="856"/>
      <c r="AU13" s="856"/>
      <c r="AV13" s="856"/>
      <c r="AW13" s="857"/>
      <c r="AX13" s="855">
        <v>9</v>
      </c>
      <c r="AY13" s="856"/>
      <c r="AZ13" s="856"/>
      <c r="BA13" s="856"/>
      <c r="BB13" s="856"/>
      <c r="BC13" s="856"/>
      <c r="BD13" s="857"/>
      <c r="BE13" s="855">
        <v>10</v>
      </c>
      <c r="BF13" s="856"/>
      <c r="BG13" s="856"/>
      <c r="BH13" s="856"/>
      <c r="BI13" s="856"/>
      <c r="BJ13" s="857"/>
      <c r="BK13" s="844" t="s">
        <v>488</v>
      </c>
      <c r="BL13" s="844"/>
      <c r="BM13" s="844"/>
      <c r="BN13" s="844"/>
      <c r="BO13" s="844"/>
      <c r="BP13" s="844"/>
      <c r="BQ13" s="844"/>
      <c r="BR13" s="844"/>
      <c r="BS13" s="844"/>
      <c r="BT13" s="227"/>
      <c r="BU13" s="227"/>
      <c r="BV13" s="228"/>
      <c r="BW13" s="228"/>
      <c r="BX13" s="230" t="s">
        <v>413</v>
      </c>
      <c r="BY13" s="262">
        <f>IF(R14-BZ13=0,"OK",R14-BZ13)</f>
        <v>10100</v>
      </c>
      <c r="BZ13" s="231"/>
      <c r="CA13" s="138" t="s">
        <v>430</v>
      </c>
      <c r="CB13" s="230" t="s">
        <v>421</v>
      </c>
      <c r="CC13" s="262">
        <f>IF(R14-CD13=0,"OK",R14-CD13)</f>
        <v>10100</v>
      </c>
      <c r="CD13" s="231"/>
      <c r="CE13" s="138" t="s">
        <v>439</v>
      </c>
      <c r="CF13" s="229"/>
      <c r="CG13" s="229"/>
      <c r="CH13" s="229"/>
      <c r="CI13" s="229"/>
      <c r="CJ13" s="229"/>
      <c r="CK13" s="229"/>
      <c r="CL13" s="229"/>
    </row>
    <row r="14" spans="1:90" ht="13.5" thickBot="1" x14ac:dyDescent="0.25">
      <c r="A14" s="858" t="s">
        <v>297</v>
      </c>
      <c r="B14" s="859"/>
      <c r="C14" s="859"/>
      <c r="D14" s="859"/>
      <c r="E14" s="859"/>
      <c r="F14" s="859"/>
      <c r="G14" s="859"/>
      <c r="H14" s="859"/>
      <c r="I14" s="859"/>
      <c r="J14" s="859"/>
      <c r="K14" s="860"/>
      <c r="L14" s="861">
        <v>4000</v>
      </c>
      <c r="M14" s="861"/>
      <c r="N14" s="861"/>
      <c r="O14" s="862"/>
      <c r="P14" s="882" t="s">
        <v>498</v>
      </c>
      <c r="Q14" s="865">
        <f>[1]Ф4Заполн!P14</f>
        <v>0</v>
      </c>
      <c r="R14" s="867">
        <f>[1]Ф4Заполн!Q14</f>
        <v>10100</v>
      </c>
      <c r="S14" s="867"/>
      <c r="T14" s="867"/>
      <c r="U14" s="867"/>
      <c r="V14" s="867"/>
      <c r="W14" s="869">
        <f>[1]Ф4Заполн!V14</f>
        <v>0</v>
      </c>
      <c r="X14" s="871">
        <f>[1]Ф4Заполн!W14</f>
        <v>0</v>
      </c>
      <c r="Y14" s="867">
        <f>[1]Ф4Заполн!X14</f>
        <v>0</v>
      </c>
      <c r="Z14" s="867"/>
      <c r="AA14" s="867"/>
      <c r="AB14" s="867"/>
      <c r="AC14" s="869">
        <f>[1]Ф4Заполн!AB14</f>
        <v>0</v>
      </c>
      <c r="AD14" s="871">
        <f>[1]Ф4Заполн!AC14</f>
        <v>0</v>
      </c>
      <c r="AE14" s="867">
        <f>[1]Ф4Заполн!AD14</f>
        <v>0</v>
      </c>
      <c r="AF14" s="867"/>
      <c r="AG14" s="867"/>
      <c r="AH14" s="867"/>
      <c r="AI14" s="867"/>
      <c r="AJ14" s="869">
        <f>[1]Ф4Заполн!AI14</f>
        <v>0</v>
      </c>
      <c r="AK14" s="871">
        <f>[1]Ф4Заполн!AJ14</f>
        <v>0</v>
      </c>
      <c r="AL14" s="867">
        <f>[1]Ф4Заполн!AK14</f>
        <v>36</v>
      </c>
      <c r="AM14" s="867"/>
      <c r="AN14" s="867"/>
      <c r="AO14" s="867"/>
      <c r="AP14" s="869">
        <f>[1]Ф4Заполн!AO14</f>
        <v>0</v>
      </c>
      <c r="AQ14" s="871">
        <f>[1]Ф4Заполн!AP14</f>
        <v>0</v>
      </c>
      <c r="AR14" s="867">
        <f>[1]Ф4Заполн!AQ14</f>
        <v>-3932</v>
      </c>
      <c r="AS14" s="867"/>
      <c r="AT14" s="867"/>
      <c r="AU14" s="867"/>
      <c r="AV14" s="867"/>
      <c r="AW14" s="869">
        <f>[1]Ф4Заполн!AV14</f>
        <v>0</v>
      </c>
      <c r="AX14" s="871">
        <f>[1]Ф4Заполн!AW14</f>
        <v>0</v>
      </c>
      <c r="AY14" s="867">
        <f>[1]Ф4Заполн!AX14</f>
        <v>0</v>
      </c>
      <c r="AZ14" s="867"/>
      <c r="BA14" s="867"/>
      <c r="BB14" s="867"/>
      <c r="BC14" s="867"/>
      <c r="BD14" s="869">
        <f>[1]Ф4Заполн!BC14</f>
        <v>0</v>
      </c>
      <c r="BE14" s="871">
        <f>[1]Ф4Заполн!BD14</f>
        <v>0</v>
      </c>
      <c r="BF14" s="867">
        <f>[1]Ф4Заполн!BE14</f>
        <v>0</v>
      </c>
      <c r="BG14" s="867"/>
      <c r="BH14" s="867"/>
      <c r="BI14" s="867"/>
      <c r="BJ14" s="869">
        <f>[1]Ф4Заполн!BI14</f>
        <v>0</v>
      </c>
      <c r="BK14" s="878"/>
      <c r="BL14" s="880">
        <f>SUM(R14,Y14,AE14,AL14,AR14,AY14,BF14)</f>
        <v>6204</v>
      </c>
      <c r="BM14" s="880"/>
      <c r="BN14" s="880"/>
      <c r="BO14" s="880"/>
      <c r="BP14" s="880"/>
      <c r="BQ14" s="880"/>
      <c r="BR14" s="880"/>
      <c r="BS14" s="873"/>
      <c r="BT14" s="232"/>
      <c r="BU14" s="232"/>
      <c r="BV14" s="225"/>
      <c r="BW14" s="225"/>
      <c r="BX14" s="230" t="s">
        <v>414</v>
      </c>
      <c r="BY14" s="262" t="str">
        <f>IF(Y14-BZ14=0,"OK",Y14-BZ14)</f>
        <v>OK</v>
      </c>
      <c r="BZ14" s="231"/>
      <c r="CA14" s="138" t="s">
        <v>431</v>
      </c>
      <c r="CB14" s="230" t="s">
        <v>422</v>
      </c>
      <c r="CC14" s="262" t="str">
        <f>IF(Y14-CD14=0,"OK",Y14-CD14)</f>
        <v>OK</v>
      </c>
      <c r="CD14" s="231"/>
      <c r="CE14" s="138" t="s">
        <v>440</v>
      </c>
    </row>
    <row r="15" spans="1:90" ht="13.5" thickBot="1" x14ac:dyDescent="0.25">
      <c r="A15" s="875" t="s">
        <v>298</v>
      </c>
      <c r="B15" s="876"/>
      <c r="C15" s="876"/>
      <c r="D15" s="876"/>
      <c r="E15" s="876"/>
      <c r="F15" s="876"/>
      <c r="G15" s="876"/>
      <c r="H15" s="876"/>
      <c r="I15" s="876"/>
      <c r="J15" s="876"/>
      <c r="K15" s="877"/>
      <c r="L15" s="863"/>
      <c r="M15" s="863"/>
      <c r="N15" s="863"/>
      <c r="O15" s="864"/>
      <c r="P15" s="883"/>
      <c r="Q15" s="866"/>
      <c r="R15" s="868"/>
      <c r="S15" s="868"/>
      <c r="T15" s="868"/>
      <c r="U15" s="868"/>
      <c r="V15" s="868"/>
      <c r="W15" s="870"/>
      <c r="X15" s="872"/>
      <c r="Y15" s="868"/>
      <c r="Z15" s="868"/>
      <c r="AA15" s="868"/>
      <c r="AB15" s="868"/>
      <c r="AC15" s="870"/>
      <c r="AD15" s="872"/>
      <c r="AE15" s="868"/>
      <c r="AF15" s="868"/>
      <c r="AG15" s="868"/>
      <c r="AH15" s="868"/>
      <c r="AI15" s="868"/>
      <c r="AJ15" s="870"/>
      <c r="AK15" s="872"/>
      <c r="AL15" s="868"/>
      <c r="AM15" s="868"/>
      <c r="AN15" s="868"/>
      <c r="AO15" s="868"/>
      <c r="AP15" s="870"/>
      <c r="AQ15" s="872"/>
      <c r="AR15" s="868"/>
      <c r="AS15" s="868"/>
      <c r="AT15" s="868"/>
      <c r="AU15" s="868"/>
      <c r="AV15" s="868"/>
      <c r="AW15" s="870"/>
      <c r="AX15" s="872"/>
      <c r="AY15" s="868"/>
      <c r="AZ15" s="868"/>
      <c r="BA15" s="868"/>
      <c r="BB15" s="868"/>
      <c r="BC15" s="868"/>
      <c r="BD15" s="870"/>
      <c r="BE15" s="872"/>
      <c r="BF15" s="868"/>
      <c r="BG15" s="868"/>
      <c r="BH15" s="868"/>
      <c r="BI15" s="868"/>
      <c r="BJ15" s="870"/>
      <c r="BK15" s="879"/>
      <c r="BL15" s="881"/>
      <c r="BM15" s="881"/>
      <c r="BN15" s="881"/>
      <c r="BO15" s="881"/>
      <c r="BP15" s="881"/>
      <c r="BQ15" s="881"/>
      <c r="BR15" s="881"/>
      <c r="BS15" s="874"/>
      <c r="BT15" s="232"/>
      <c r="BU15" s="232"/>
      <c r="BV15" s="230" t="s">
        <v>455</v>
      </c>
      <c r="BW15" s="230"/>
      <c r="BX15" s="230" t="s">
        <v>415</v>
      </c>
      <c r="BY15" s="262" t="str">
        <f>IF(AE14-BZ15=0,"OK",AE14-BZ15)</f>
        <v>OK</v>
      </c>
      <c r="BZ15" s="231"/>
      <c r="CA15" s="138" t="s">
        <v>432</v>
      </c>
      <c r="CB15" s="230" t="s">
        <v>423</v>
      </c>
      <c r="CC15" s="262" t="str">
        <f>IF(AE14-CD15=0,"OK",AE14-CD15)</f>
        <v>OK</v>
      </c>
      <c r="CD15" s="231"/>
      <c r="CE15" s="138" t="s">
        <v>441</v>
      </c>
    </row>
    <row r="16" spans="1:90" ht="13.5" thickBot="1" x14ac:dyDescent="0.25">
      <c r="A16" s="858" t="s">
        <v>299</v>
      </c>
      <c r="B16" s="859"/>
      <c r="C16" s="859"/>
      <c r="D16" s="859"/>
      <c r="E16" s="859"/>
      <c r="F16" s="859"/>
      <c r="G16" s="859"/>
      <c r="H16" s="859"/>
      <c r="I16" s="859"/>
      <c r="J16" s="859"/>
      <c r="K16" s="860"/>
      <c r="L16" s="884">
        <v>4005</v>
      </c>
      <c r="M16" s="884"/>
      <c r="N16" s="884"/>
      <c r="O16" s="885"/>
      <c r="P16" s="832"/>
      <c r="Q16" s="888">
        <f>[1]Ф4Заполн!P16</f>
        <v>0</v>
      </c>
      <c r="R16" s="867">
        <f>[1]Ф4Заполн!Q16</f>
        <v>0</v>
      </c>
      <c r="S16" s="867"/>
      <c r="T16" s="867"/>
      <c r="U16" s="867"/>
      <c r="V16" s="867"/>
      <c r="W16" s="869">
        <f>[1]Ф4Заполн!V16</f>
        <v>0</v>
      </c>
      <c r="X16" s="871">
        <f>[1]Ф4Заполн!W16</f>
        <v>0</v>
      </c>
      <c r="Y16" s="867">
        <f>[1]Ф4Заполн!X16</f>
        <v>0</v>
      </c>
      <c r="Z16" s="867"/>
      <c r="AA16" s="867"/>
      <c r="AB16" s="867"/>
      <c r="AC16" s="869">
        <f>[1]Ф4Заполн!AB16</f>
        <v>0</v>
      </c>
      <c r="AD16" s="871">
        <f>[1]Ф4Заполн!AC16</f>
        <v>0</v>
      </c>
      <c r="AE16" s="867">
        <f>[1]Ф4Заполн!AD16</f>
        <v>0</v>
      </c>
      <c r="AF16" s="867"/>
      <c r="AG16" s="867"/>
      <c r="AH16" s="867"/>
      <c r="AI16" s="867"/>
      <c r="AJ16" s="869">
        <f>[1]Ф4Заполн!AI16</f>
        <v>0</v>
      </c>
      <c r="AK16" s="871">
        <f>[1]Ф4Заполн!AJ16</f>
        <v>0</v>
      </c>
      <c r="AL16" s="867">
        <f>[1]Ф4Заполн!AK16</f>
        <v>0</v>
      </c>
      <c r="AM16" s="867"/>
      <c r="AN16" s="867"/>
      <c r="AO16" s="867"/>
      <c r="AP16" s="869">
        <f>[1]Ф4Заполн!AO16</f>
        <v>0</v>
      </c>
      <c r="AQ16" s="871">
        <f>[1]Ф4Заполн!AP16</f>
        <v>0</v>
      </c>
      <c r="AR16" s="867">
        <f>[1]Ф4Заполн!AQ16</f>
        <v>0</v>
      </c>
      <c r="AS16" s="867"/>
      <c r="AT16" s="867"/>
      <c r="AU16" s="867"/>
      <c r="AV16" s="867"/>
      <c r="AW16" s="869">
        <f>[1]Ф4Заполн!AV16</f>
        <v>0</v>
      </c>
      <c r="AX16" s="871">
        <f>[1]Ф4Заполн!AW16</f>
        <v>0</v>
      </c>
      <c r="AY16" s="867">
        <f>[1]Ф4Заполн!AX16</f>
        <v>0</v>
      </c>
      <c r="AZ16" s="867"/>
      <c r="BA16" s="867"/>
      <c r="BB16" s="867"/>
      <c r="BC16" s="867"/>
      <c r="BD16" s="869">
        <f>[1]Ф4Заполн!BC16</f>
        <v>0</v>
      </c>
      <c r="BE16" s="871">
        <f>[1]Ф4Заполн!BD16</f>
        <v>0</v>
      </c>
      <c r="BF16" s="867">
        <f>[1]Ф4Заполн!BE16</f>
        <v>0</v>
      </c>
      <c r="BG16" s="867"/>
      <c r="BH16" s="867"/>
      <c r="BI16" s="867"/>
      <c r="BJ16" s="869">
        <f>[1]Ф4Заполн!BI16</f>
        <v>0</v>
      </c>
      <c r="BK16" s="878"/>
      <c r="BL16" s="880">
        <f>SUM(R16,Y16,AE16,AL16,AR16,AY16,BF16)</f>
        <v>0</v>
      </c>
      <c r="BM16" s="880"/>
      <c r="BN16" s="880"/>
      <c r="BO16" s="880"/>
      <c r="BP16" s="880"/>
      <c r="BQ16" s="880"/>
      <c r="BR16" s="880"/>
      <c r="BS16" s="873"/>
      <c r="BT16" s="232"/>
      <c r="BU16" s="232"/>
      <c r="BV16" s="225"/>
      <c r="BW16" s="225"/>
      <c r="BX16" s="230" t="s">
        <v>416</v>
      </c>
      <c r="BY16" s="262">
        <f>IF(AL14-BZ16=0,"OK",AL14-BZ16)</f>
        <v>36</v>
      </c>
      <c r="BZ16" s="231"/>
      <c r="CA16" s="138" t="s">
        <v>433</v>
      </c>
      <c r="CB16" s="230" t="s">
        <v>424</v>
      </c>
      <c r="CC16" s="262">
        <f>IF(AL14-CD16=0,"OK",AL14-CD16)</f>
        <v>36</v>
      </c>
      <c r="CD16" s="231"/>
      <c r="CE16" s="138" t="s">
        <v>442</v>
      </c>
    </row>
    <row r="17" spans="1:83" ht="13.5" thickBot="1" x14ac:dyDescent="0.25">
      <c r="A17" s="890" t="s">
        <v>300</v>
      </c>
      <c r="B17" s="891"/>
      <c r="C17" s="891"/>
      <c r="D17" s="891"/>
      <c r="E17" s="891"/>
      <c r="F17" s="891"/>
      <c r="G17" s="891"/>
      <c r="H17" s="891"/>
      <c r="I17" s="891"/>
      <c r="J17" s="891"/>
      <c r="K17" s="892"/>
      <c r="L17" s="886"/>
      <c r="M17" s="886"/>
      <c r="N17" s="886"/>
      <c r="O17" s="887"/>
      <c r="P17" s="833"/>
      <c r="Q17" s="889"/>
      <c r="R17" s="868"/>
      <c r="S17" s="868"/>
      <c r="T17" s="868"/>
      <c r="U17" s="868"/>
      <c r="V17" s="868"/>
      <c r="W17" s="870"/>
      <c r="X17" s="872"/>
      <c r="Y17" s="868"/>
      <c r="Z17" s="868"/>
      <c r="AA17" s="868"/>
      <c r="AB17" s="868"/>
      <c r="AC17" s="870"/>
      <c r="AD17" s="872"/>
      <c r="AE17" s="868"/>
      <c r="AF17" s="868"/>
      <c r="AG17" s="868"/>
      <c r="AH17" s="868"/>
      <c r="AI17" s="868"/>
      <c r="AJ17" s="870"/>
      <c r="AK17" s="872"/>
      <c r="AL17" s="868"/>
      <c r="AM17" s="868"/>
      <c r="AN17" s="868"/>
      <c r="AO17" s="868"/>
      <c r="AP17" s="870"/>
      <c r="AQ17" s="872"/>
      <c r="AR17" s="868"/>
      <c r="AS17" s="868"/>
      <c r="AT17" s="868"/>
      <c r="AU17" s="868"/>
      <c r="AV17" s="868"/>
      <c r="AW17" s="870"/>
      <c r="AX17" s="872"/>
      <c r="AY17" s="868"/>
      <c r="AZ17" s="868"/>
      <c r="BA17" s="868"/>
      <c r="BB17" s="868"/>
      <c r="BC17" s="868"/>
      <c r="BD17" s="870"/>
      <c r="BE17" s="872"/>
      <c r="BF17" s="868"/>
      <c r="BG17" s="868"/>
      <c r="BH17" s="868"/>
      <c r="BI17" s="868"/>
      <c r="BJ17" s="870"/>
      <c r="BK17" s="879"/>
      <c r="BL17" s="881"/>
      <c r="BM17" s="881"/>
      <c r="BN17" s="881"/>
      <c r="BO17" s="881"/>
      <c r="BP17" s="881"/>
      <c r="BQ17" s="881"/>
      <c r="BR17" s="881"/>
      <c r="BS17" s="874"/>
      <c r="BT17" s="232"/>
      <c r="BU17" s="232"/>
      <c r="BV17" s="225"/>
      <c r="BW17" s="225"/>
      <c r="BX17" s="230" t="s">
        <v>417</v>
      </c>
      <c r="BY17" s="262">
        <f>IF(AR14-BZ17=0,"OK",AR14-BZ17)</f>
        <v>-3932</v>
      </c>
      <c r="BZ17" s="231"/>
      <c r="CA17" s="138" t="s">
        <v>434</v>
      </c>
      <c r="CB17" s="230" t="s">
        <v>425</v>
      </c>
      <c r="CC17" s="262">
        <f>IF(AR14-CD17=0,"OK",AR14-CD17)</f>
        <v>-3932</v>
      </c>
      <c r="CD17" s="231"/>
      <c r="CE17" s="138" t="s">
        <v>443</v>
      </c>
    </row>
    <row r="18" spans="1:83" ht="13.5" thickBot="1" x14ac:dyDescent="0.25">
      <c r="A18" s="896" t="s">
        <v>301</v>
      </c>
      <c r="B18" s="896"/>
      <c r="C18" s="896"/>
      <c r="D18" s="896"/>
      <c r="E18" s="896"/>
      <c r="F18" s="896"/>
      <c r="G18" s="896"/>
      <c r="H18" s="896"/>
      <c r="I18" s="896"/>
      <c r="J18" s="896"/>
      <c r="K18" s="896"/>
      <c r="L18" s="843">
        <v>4010</v>
      </c>
      <c r="M18" s="843"/>
      <c r="N18" s="843"/>
      <c r="O18" s="843"/>
      <c r="P18" s="373"/>
      <c r="Q18" s="422">
        <f>[1]Ф4Заполн!P18</f>
        <v>0</v>
      </c>
      <c r="R18" s="895">
        <f>[1]Ф4Заполн!Q18</f>
        <v>0</v>
      </c>
      <c r="S18" s="895"/>
      <c r="T18" s="895"/>
      <c r="U18" s="895"/>
      <c r="V18" s="895"/>
      <c r="W18" s="423">
        <f>[1]Ф4Заполн!V18</f>
        <v>0</v>
      </c>
      <c r="X18" s="424">
        <f>[1]Ф4Заполн!W18</f>
        <v>0</v>
      </c>
      <c r="Y18" s="895">
        <f>[1]Ф4Заполн!X18</f>
        <v>0</v>
      </c>
      <c r="Z18" s="895"/>
      <c r="AA18" s="895"/>
      <c r="AB18" s="895"/>
      <c r="AC18" s="423">
        <f>[1]Ф4Заполн!AB18</f>
        <v>0</v>
      </c>
      <c r="AD18" s="424">
        <f>[1]Ф4Заполн!AC18</f>
        <v>0</v>
      </c>
      <c r="AE18" s="895">
        <f>[1]Ф4Заполн!AD18</f>
        <v>0</v>
      </c>
      <c r="AF18" s="895"/>
      <c r="AG18" s="895"/>
      <c r="AH18" s="895"/>
      <c r="AI18" s="895"/>
      <c r="AJ18" s="423">
        <f>[1]Ф4Заполн!AI18</f>
        <v>0</v>
      </c>
      <c r="AK18" s="424">
        <f>[1]Ф4Заполн!AJ18</f>
        <v>0</v>
      </c>
      <c r="AL18" s="895">
        <f>[1]Ф4Заполн!AK18</f>
        <v>0</v>
      </c>
      <c r="AM18" s="895"/>
      <c r="AN18" s="895"/>
      <c r="AO18" s="895"/>
      <c r="AP18" s="423">
        <f>[1]Ф4Заполн!AO18</f>
        <v>0</v>
      </c>
      <c r="AQ18" s="424">
        <f>[1]Ф4Заполн!AP18</f>
        <v>0</v>
      </c>
      <c r="AR18" s="895">
        <f>[1]Ф4Заполн!AQ18</f>
        <v>0</v>
      </c>
      <c r="AS18" s="895"/>
      <c r="AT18" s="895"/>
      <c r="AU18" s="895"/>
      <c r="AV18" s="895"/>
      <c r="AW18" s="423">
        <f>[1]Ф4Заполн!AV18</f>
        <v>0</v>
      </c>
      <c r="AX18" s="424">
        <f>[1]Ф4Заполн!AW18</f>
        <v>0</v>
      </c>
      <c r="AY18" s="895">
        <f>[1]Ф4Заполн!AX18</f>
        <v>0</v>
      </c>
      <c r="AZ18" s="895"/>
      <c r="BA18" s="895"/>
      <c r="BB18" s="895"/>
      <c r="BC18" s="895"/>
      <c r="BD18" s="423">
        <f>[1]Ф4Заполн!BC18</f>
        <v>0</v>
      </c>
      <c r="BE18" s="424">
        <f>[1]Ф4Заполн!BD18</f>
        <v>0</v>
      </c>
      <c r="BF18" s="895">
        <f>[1]Ф4Заполн!BE18</f>
        <v>0</v>
      </c>
      <c r="BG18" s="895"/>
      <c r="BH18" s="895"/>
      <c r="BI18" s="895"/>
      <c r="BJ18" s="423">
        <f>[1]Ф4Заполн!BI18</f>
        <v>0</v>
      </c>
      <c r="BK18" s="233"/>
      <c r="BL18" s="893">
        <f>SUM(R18,Y18,AE18,AL18,AR18,AY18,BF18)</f>
        <v>0</v>
      </c>
      <c r="BM18" s="893"/>
      <c r="BN18" s="893"/>
      <c r="BO18" s="893"/>
      <c r="BP18" s="893"/>
      <c r="BQ18" s="893"/>
      <c r="BR18" s="893"/>
      <c r="BS18" s="234"/>
      <c r="BT18" s="235"/>
      <c r="BU18" s="235"/>
      <c r="BV18" s="228"/>
      <c r="BW18" s="228"/>
      <c r="BX18" s="230" t="s">
        <v>418</v>
      </c>
      <c r="BY18" s="262" t="str">
        <f>IF(AY14+BZ18=0,"OK",AY14+BZ18)</f>
        <v>OK</v>
      </c>
      <c r="BZ18" s="231"/>
      <c r="CA18" s="138" t="s">
        <v>435</v>
      </c>
      <c r="CB18" s="230" t="s">
        <v>426</v>
      </c>
      <c r="CC18" s="262" t="str">
        <f>IF(AY14+CD18=0,"OK",AY14+CD18)</f>
        <v>OK</v>
      </c>
      <c r="CD18" s="231"/>
      <c r="CE18" s="138" t="s">
        <v>444</v>
      </c>
    </row>
    <row r="19" spans="1:83" ht="13.5" thickBot="1" x14ac:dyDescent="0.25">
      <c r="A19" s="894" t="s">
        <v>302</v>
      </c>
      <c r="B19" s="894"/>
      <c r="C19" s="894"/>
      <c r="D19" s="894"/>
      <c r="E19" s="894"/>
      <c r="F19" s="894"/>
      <c r="G19" s="894"/>
      <c r="H19" s="894"/>
      <c r="I19" s="894"/>
      <c r="J19" s="894"/>
      <c r="K19" s="894"/>
      <c r="L19" s="843">
        <v>4090</v>
      </c>
      <c r="M19" s="843"/>
      <c r="N19" s="843"/>
      <c r="O19" s="843"/>
      <c r="P19" s="373"/>
      <c r="Q19" s="422">
        <f>[1]Ф4Заполн!P19</f>
        <v>0</v>
      </c>
      <c r="R19" s="895">
        <f>[1]Ф4Заполн!Q19</f>
        <v>0</v>
      </c>
      <c r="S19" s="895"/>
      <c r="T19" s="895"/>
      <c r="U19" s="895"/>
      <c r="V19" s="895"/>
      <c r="W19" s="423">
        <f>[1]Ф4Заполн!V19</f>
        <v>0</v>
      </c>
      <c r="X19" s="424">
        <f>[1]Ф4Заполн!W19</f>
        <v>0</v>
      </c>
      <c r="Y19" s="895">
        <f>[1]Ф4Заполн!X19</f>
        <v>0</v>
      </c>
      <c r="Z19" s="895"/>
      <c r="AA19" s="895"/>
      <c r="AB19" s="895"/>
      <c r="AC19" s="423">
        <f>[1]Ф4Заполн!AB19</f>
        <v>0</v>
      </c>
      <c r="AD19" s="424">
        <f>[1]Ф4Заполн!AC19</f>
        <v>0</v>
      </c>
      <c r="AE19" s="895">
        <f>[1]Ф4Заполн!AD19</f>
        <v>0</v>
      </c>
      <c r="AF19" s="895"/>
      <c r="AG19" s="895"/>
      <c r="AH19" s="895"/>
      <c r="AI19" s="895"/>
      <c r="AJ19" s="423">
        <f>[1]Ф4Заполн!AI19</f>
        <v>0</v>
      </c>
      <c r="AK19" s="424">
        <f>[1]Ф4Заполн!AJ19</f>
        <v>0</v>
      </c>
      <c r="AL19" s="895">
        <f>[1]Ф4Заполн!AK19</f>
        <v>0</v>
      </c>
      <c r="AM19" s="895"/>
      <c r="AN19" s="895"/>
      <c r="AO19" s="895"/>
      <c r="AP19" s="423">
        <f>[1]Ф4Заполн!AO19</f>
        <v>0</v>
      </c>
      <c r="AQ19" s="424">
        <f>[1]Ф4Заполн!AP19</f>
        <v>0</v>
      </c>
      <c r="AR19" s="895">
        <f>[1]Ф4Заполн!AQ19</f>
        <v>0</v>
      </c>
      <c r="AS19" s="895"/>
      <c r="AT19" s="895"/>
      <c r="AU19" s="895"/>
      <c r="AV19" s="895"/>
      <c r="AW19" s="423">
        <f>[1]Ф4Заполн!AV19</f>
        <v>0</v>
      </c>
      <c r="AX19" s="424">
        <f>[1]Ф4Заполн!AW19</f>
        <v>0</v>
      </c>
      <c r="AY19" s="895">
        <f>[1]Ф4Заполн!AX19</f>
        <v>0</v>
      </c>
      <c r="AZ19" s="895"/>
      <c r="BA19" s="895"/>
      <c r="BB19" s="895"/>
      <c r="BC19" s="895"/>
      <c r="BD19" s="423">
        <f>[1]Ф4Заполн!BC19</f>
        <v>0</v>
      </c>
      <c r="BE19" s="424">
        <f>[1]Ф4Заполн!BD19</f>
        <v>0</v>
      </c>
      <c r="BF19" s="895">
        <f>[1]Ф4Заполн!BE19</f>
        <v>0</v>
      </c>
      <c r="BG19" s="895"/>
      <c r="BH19" s="895"/>
      <c r="BI19" s="895"/>
      <c r="BJ19" s="423">
        <f>[1]Ф4Заполн!BI19</f>
        <v>0</v>
      </c>
      <c r="BK19" s="233"/>
      <c r="BL19" s="893">
        <f>SUM(R19,Y19,AE19,AL19,AR19,AY19,BF19)</f>
        <v>0</v>
      </c>
      <c r="BM19" s="893"/>
      <c r="BN19" s="893"/>
      <c r="BO19" s="893"/>
      <c r="BP19" s="893"/>
      <c r="BQ19" s="893"/>
      <c r="BR19" s="893"/>
      <c r="BS19" s="234"/>
      <c r="BT19" s="235"/>
      <c r="BU19" s="235"/>
      <c r="BV19" s="225"/>
      <c r="BW19" s="225"/>
      <c r="BX19" s="230" t="s">
        <v>419</v>
      </c>
      <c r="BY19" s="262" t="str">
        <f>IF(BF14+BZ19=0,"OK",BF14+BZ19)</f>
        <v>OK</v>
      </c>
      <c r="BZ19" s="231"/>
      <c r="CA19" s="138" t="s">
        <v>436</v>
      </c>
      <c r="CB19" s="230" t="s">
        <v>427</v>
      </c>
      <c r="CC19" s="262" t="str">
        <f>IF(BF14+CD19=0,"OK",BF14+CD19)</f>
        <v>OK</v>
      </c>
      <c r="CD19" s="231"/>
      <c r="CE19" s="138" t="s">
        <v>445</v>
      </c>
    </row>
    <row r="20" spans="1:83" ht="26.25" thickBot="1" x14ac:dyDescent="0.25">
      <c r="A20" s="897" t="s">
        <v>303</v>
      </c>
      <c r="B20" s="897"/>
      <c r="C20" s="897"/>
      <c r="D20" s="897"/>
      <c r="E20" s="897"/>
      <c r="F20" s="897"/>
      <c r="G20" s="897"/>
      <c r="H20" s="897"/>
      <c r="I20" s="897"/>
      <c r="J20" s="897"/>
      <c r="K20" s="897"/>
      <c r="L20" s="898">
        <v>4095</v>
      </c>
      <c r="M20" s="898"/>
      <c r="N20" s="898"/>
      <c r="O20" s="898"/>
      <c r="P20" s="374" t="s">
        <v>498</v>
      </c>
      <c r="Q20" s="233"/>
      <c r="R20" s="893">
        <f>SUM(R14:V19)</f>
        <v>10100</v>
      </c>
      <c r="S20" s="893"/>
      <c r="T20" s="893"/>
      <c r="U20" s="893"/>
      <c r="V20" s="893"/>
      <c r="W20" s="234"/>
      <c r="X20" s="233"/>
      <c r="Y20" s="893">
        <f>SUM(Y14:AB19)</f>
        <v>0</v>
      </c>
      <c r="Z20" s="893"/>
      <c r="AA20" s="893"/>
      <c r="AB20" s="893"/>
      <c r="AC20" s="234"/>
      <c r="AD20" s="233"/>
      <c r="AE20" s="893">
        <f>SUM(AE14:AI19)</f>
        <v>0</v>
      </c>
      <c r="AF20" s="893"/>
      <c r="AG20" s="893"/>
      <c r="AH20" s="893"/>
      <c r="AI20" s="893"/>
      <c r="AJ20" s="234"/>
      <c r="AK20" s="233"/>
      <c r="AL20" s="893">
        <f>SUM(AL14:AO19)</f>
        <v>36</v>
      </c>
      <c r="AM20" s="893"/>
      <c r="AN20" s="893"/>
      <c r="AO20" s="893"/>
      <c r="AP20" s="234"/>
      <c r="AQ20" s="233"/>
      <c r="AR20" s="893">
        <f>SUM(AR14:AV19)</f>
        <v>-3932</v>
      </c>
      <c r="AS20" s="893"/>
      <c r="AT20" s="893"/>
      <c r="AU20" s="893"/>
      <c r="AV20" s="893"/>
      <c r="AW20" s="234"/>
      <c r="AX20" s="233"/>
      <c r="AY20" s="893">
        <f>SUM(AY14:BC19)</f>
        <v>0</v>
      </c>
      <c r="AZ20" s="893"/>
      <c r="BA20" s="893"/>
      <c r="BB20" s="893"/>
      <c r="BC20" s="893"/>
      <c r="BD20" s="234"/>
      <c r="BE20" s="233"/>
      <c r="BF20" s="893">
        <f>SUM(BF14:BI19)</f>
        <v>0</v>
      </c>
      <c r="BG20" s="893"/>
      <c r="BH20" s="893"/>
      <c r="BI20" s="893"/>
      <c r="BJ20" s="234"/>
      <c r="BK20" s="233"/>
      <c r="BL20" s="893">
        <f>SUM(R20,Y20,AE20,AL20,AR20,AY20,BF20)</f>
        <v>6204</v>
      </c>
      <c r="BM20" s="893"/>
      <c r="BN20" s="893"/>
      <c r="BO20" s="893"/>
      <c r="BP20" s="893"/>
      <c r="BQ20" s="893"/>
      <c r="BR20" s="893"/>
      <c r="BS20" s="234"/>
      <c r="BT20" s="235"/>
      <c r="BU20" s="235"/>
      <c r="BV20" s="203" t="s">
        <v>456</v>
      </c>
      <c r="BW20" s="203"/>
      <c r="BX20" s="230" t="s">
        <v>420</v>
      </c>
      <c r="BY20" s="262">
        <f>IF(BL14-BZ20=0,"OK",BL14-BZ20)</f>
        <v>6204</v>
      </c>
      <c r="BZ20" s="231"/>
      <c r="CA20" s="138" t="s">
        <v>437</v>
      </c>
      <c r="CB20" s="230" t="s">
        <v>428</v>
      </c>
      <c r="CC20" s="262">
        <f>IF(BL14-CD20=0,"OK",BL14-CD20)</f>
        <v>6204</v>
      </c>
      <c r="CD20" s="231"/>
      <c r="CE20" s="138" t="s">
        <v>446</v>
      </c>
    </row>
    <row r="21" spans="1:83" ht="13.5" thickBot="1" x14ac:dyDescent="0.25">
      <c r="A21" s="900" t="s">
        <v>304</v>
      </c>
      <c r="B21" s="900"/>
      <c r="C21" s="900"/>
      <c r="D21" s="900"/>
      <c r="E21" s="900"/>
      <c r="F21" s="900"/>
      <c r="G21" s="900"/>
      <c r="H21" s="900"/>
      <c r="I21" s="900"/>
      <c r="J21" s="900"/>
      <c r="K21" s="900"/>
      <c r="L21" s="898" t="s">
        <v>321</v>
      </c>
      <c r="M21" s="898"/>
      <c r="N21" s="898"/>
      <c r="O21" s="898"/>
      <c r="P21" s="374"/>
      <c r="Q21" s="424">
        <f>[1]Ф4Заполн!P21</f>
        <v>0</v>
      </c>
      <c r="R21" s="895">
        <f>[1]Ф4Заполн!Q21</f>
        <v>0</v>
      </c>
      <c r="S21" s="895"/>
      <c r="T21" s="895"/>
      <c r="U21" s="895"/>
      <c r="V21" s="895"/>
      <c r="W21" s="423">
        <f>[1]Ф4Заполн!V21</f>
        <v>0</v>
      </c>
      <c r="X21" s="424">
        <f>[1]Ф4Заполн!W21</f>
        <v>0</v>
      </c>
      <c r="Y21" s="895">
        <f>[1]Ф4Заполн!X21</f>
        <v>0</v>
      </c>
      <c r="Z21" s="895"/>
      <c r="AA21" s="895"/>
      <c r="AB21" s="895"/>
      <c r="AC21" s="423">
        <f>[1]Ф4Заполн!AB21</f>
        <v>0</v>
      </c>
      <c r="AD21" s="424">
        <f>[1]Ф4Заполн!AC21</f>
        <v>0</v>
      </c>
      <c r="AE21" s="895">
        <f>[1]Ф4Заполн!AD21</f>
        <v>0</v>
      </c>
      <c r="AF21" s="895"/>
      <c r="AG21" s="895"/>
      <c r="AH21" s="895"/>
      <c r="AI21" s="895"/>
      <c r="AJ21" s="423">
        <f>[1]Ф4Заполн!AI21</f>
        <v>0</v>
      </c>
      <c r="AK21" s="424">
        <f>[1]Ф4Заполн!AJ21</f>
        <v>0</v>
      </c>
      <c r="AL21" s="895">
        <f>[1]Ф4Заполн!AK21</f>
        <v>0</v>
      </c>
      <c r="AM21" s="895"/>
      <c r="AN21" s="895"/>
      <c r="AO21" s="895"/>
      <c r="AP21" s="423">
        <f>[1]Ф4Заполн!AO21</f>
        <v>0</v>
      </c>
      <c r="AQ21" s="424">
        <f>[1]Ф4Заполн!AP21</f>
        <v>0</v>
      </c>
      <c r="AR21" s="895">
        <f>[1]Ф4Заполн!AQ21</f>
        <v>184</v>
      </c>
      <c r="AS21" s="895"/>
      <c r="AT21" s="895"/>
      <c r="AU21" s="895"/>
      <c r="AV21" s="895"/>
      <c r="AW21" s="423">
        <f>[1]Ф4Заполн!AV21</f>
        <v>0</v>
      </c>
      <c r="AX21" s="424">
        <f>[1]Ф4Заполн!AW21</f>
        <v>0</v>
      </c>
      <c r="AY21" s="895">
        <f>[1]Ф4Заполн!AX21</f>
        <v>0</v>
      </c>
      <c r="AZ21" s="895"/>
      <c r="BA21" s="895"/>
      <c r="BB21" s="895"/>
      <c r="BC21" s="895"/>
      <c r="BD21" s="423">
        <f>[1]Ф4Заполн!BC21</f>
        <v>0</v>
      </c>
      <c r="BE21" s="424">
        <f>[1]Ф4Заполн!BD21</f>
        <v>0</v>
      </c>
      <c r="BF21" s="895">
        <f>[1]Ф4Заполн!BE21</f>
        <v>0</v>
      </c>
      <c r="BG21" s="895"/>
      <c r="BH21" s="895"/>
      <c r="BI21" s="895"/>
      <c r="BJ21" s="423">
        <f>[1]Ф4Заполн!BI21</f>
        <v>0</v>
      </c>
      <c r="BK21" s="271"/>
      <c r="BL21" s="893">
        <f>SUM(R21,Y21,AE21,AL21,AR21,AY21,BF21)</f>
        <v>184</v>
      </c>
      <c r="BM21" s="893"/>
      <c r="BN21" s="893"/>
      <c r="BO21" s="893"/>
      <c r="BP21" s="893"/>
      <c r="BQ21" s="893"/>
      <c r="BR21" s="893"/>
      <c r="BS21" s="272"/>
      <c r="BT21" s="235"/>
      <c r="BU21" s="235"/>
      <c r="BV21" s="203" t="s">
        <v>457</v>
      </c>
      <c r="BW21" s="277" t="str">
        <f>IF(AR21=Ф2Заполн!AZ55,"ОК",AR21-Ф2Заполн!AZ55)</f>
        <v>ОК</v>
      </c>
      <c r="BX21" s="155" t="s">
        <v>472</v>
      </c>
      <c r="BY21" s="277">
        <f>IF(AR21=-Ф2Заполн!BA57,"ОК",AR21-Ф2Заполн!BA57)</f>
        <v>184</v>
      </c>
    </row>
    <row r="22" spans="1:83" ht="13.5" thickBot="1" x14ac:dyDescent="0.25">
      <c r="A22" s="899" t="s">
        <v>305</v>
      </c>
      <c r="B22" s="899"/>
      <c r="C22" s="899"/>
      <c r="D22" s="899"/>
      <c r="E22" s="899"/>
      <c r="F22" s="899"/>
      <c r="G22" s="899"/>
      <c r="H22" s="899"/>
      <c r="I22" s="899"/>
      <c r="J22" s="899"/>
      <c r="K22" s="899"/>
      <c r="L22" s="898">
        <v>4110</v>
      </c>
      <c r="M22" s="898"/>
      <c r="N22" s="898"/>
      <c r="O22" s="898"/>
      <c r="P22" s="375"/>
      <c r="Q22" s="425">
        <f>[1]Ф4Заполн!P22</f>
        <v>0</v>
      </c>
      <c r="R22" s="867">
        <f>[1]Ф4Заполн!Q22</f>
        <v>0</v>
      </c>
      <c r="S22" s="867"/>
      <c r="T22" s="867"/>
      <c r="U22" s="867"/>
      <c r="V22" s="867"/>
      <c r="W22" s="426">
        <f>[1]Ф4Заполн!V22</f>
        <v>0</v>
      </c>
      <c r="X22" s="425">
        <f>[1]Ф4Заполн!W22</f>
        <v>0</v>
      </c>
      <c r="Y22" s="867">
        <f>[1]Ф4Заполн!X22</f>
        <v>0</v>
      </c>
      <c r="Z22" s="867"/>
      <c r="AA22" s="867"/>
      <c r="AB22" s="867"/>
      <c r="AC22" s="426">
        <f>[1]Ф4Заполн!AB22</f>
        <v>0</v>
      </c>
      <c r="AD22" s="425">
        <f>[1]Ф4Заполн!AC22</f>
        <v>0</v>
      </c>
      <c r="AE22" s="867">
        <f>[1]Ф4Заполн!AD22</f>
        <v>0</v>
      </c>
      <c r="AF22" s="867"/>
      <c r="AG22" s="867"/>
      <c r="AH22" s="867"/>
      <c r="AI22" s="867"/>
      <c r="AJ22" s="426">
        <f>[1]Ф4Заполн!AI22</f>
        <v>0</v>
      </c>
      <c r="AK22" s="425">
        <f>[1]Ф4Заполн!AJ22</f>
        <v>0</v>
      </c>
      <c r="AL22" s="867">
        <f>[1]Ф4Заполн!AK22</f>
        <v>0</v>
      </c>
      <c r="AM22" s="867"/>
      <c r="AN22" s="867"/>
      <c r="AO22" s="867"/>
      <c r="AP22" s="426">
        <f>[1]Ф4Заполн!AO22</f>
        <v>0</v>
      </c>
      <c r="AQ22" s="425">
        <f>[1]Ф4Заполн!AP22</f>
        <v>0</v>
      </c>
      <c r="AR22" s="867">
        <f>[1]Ф4Заполн!AQ22</f>
        <v>0</v>
      </c>
      <c r="AS22" s="867"/>
      <c r="AT22" s="867"/>
      <c r="AU22" s="867"/>
      <c r="AV22" s="867"/>
      <c r="AW22" s="426">
        <f>[1]Ф4Заполн!AV22</f>
        <v>0</v>
      </c>
      <c r="AX22" s="425">
        <f>[1]Ф4Заполн!AW22</f>
        <v>0</v>
      </c>
      <c r="AY22" s="867">
        <f>[1]Ф4Заполн!AX22</f>
        <v>0</v>
      </c>
      <c r="AZ22" s="867"/>
      <c r="BA22" s="867"/>
      <c r="BB22" s="867"/>
      <c r="BC22" s="867"/>
      <c r="BD22" s="426">
        <f>[1]Ф4Заполн!BC22</f>
        <v>0</v>
      </c>
      <c r="BE22" s="425">
        <f>[1]Ф4Заполн!BD22</f>
        <v>0</v>
      </c>
      <c r="BF22" s="867">
        <f>[1]Ф4Заполн!BE22</f>
        <v>0</v>
      </c>
      <c r="BG22" s="867"/>
      <c r="BH22" s="867"/>
      <c r="BI22" s="867"/>
      <c r="BJ22" s="426">
        <f>[1]Ф4Заполн!BI22</f>
        <v>0</v>
      </c>
      <c r="BK22" s="273"/>
      <c r="BL22" s="893">
        <f>SUM(R22,Y22,AE22,AL22,AR22,AY22,BF22)</f>
        <v>0</v>
      </c>
      <c r="BM22" s="893"/>
      <c r="BN22" s="893"/>
      <c r="BO22" s="893"/>
      <c r="BP22" s="893"/>
      <c r="BQ22" s="893"/>
      <c r="BR22" s="893"/>
      <c r="BS22" s="274"/>
      <c r="BT22" s="235"/>
      <c r="BU22" s="235"/>
      <c r="BV22" s="203" t="s">
        <v>458</v>
      </c>
      <c r="BW22" s="262" t="str">
        <f>IF((Y22+AE22)-Ф2Заполн!BA70=0,"OK",(Y22+AE22)-Ф2Заполн!BA70)</f>
        <v>OK</v>
      </c>
    </row>
    <row r="23" spans="1:83" s="270" customFormat="1" ht="15" x14ac:dyDescent="0.25">
      <c r="A23" s="904" t="s">
        <v>232</v>
      </c>
      <c r="B23" s="905"/>
      <c r="C23" s="905"/>
      <c r="D23" s="905"/>
      <c r="E23" s="905"/>
      <c r="F23" s="905"/>
      <c r="G23" s="905"/>
      <c r="H23" s="905"/>
      <c r="I23" s="905"/>
      <c r="J23" s="905"/>
      <c r="K23" s="906"/>
      <c r="L23" s="907" t="s">
        <v>478</v>
      </c>
      <c r="M23" s="908"/>
      <c r="N23" s="908"/>
      <c r="O23" s="909"/>
      <c r="P23" s="376"/>
      <c r="Q23" s="427">
        <f>[1]Ф4Заполн!P23</f>
        <v>0</v>
      </c>
      <c r="R23" s="910">
        <f>[1]Ф4Заполн!Q23</f>
        <v>0</v>
      </c>
      <c r="S23" s="910"/>
      <c r="T23" s="910"/>
      <c r="U23" s="910"/>
      <c r="V23" s="910"/>
      <c r="W23" s="428">
        <f>[1]Ф4Заполн!V23</f>
        <v>0</v>
      </c>
      <c r="X23" s="429">
        <f>[1]Ф4Заполн!W23</f>
        <v>0</v>
      </c>
      <c r="Y23" s="910">
        <f>[1]Ф4Заполн!X23</f>
        <v>0</v>
      </c>
      <c r="Z23" s="910"/>
      <c r="AA23" s="910"/>
      <c r="AB23" s="910"/>
      <c r="AC23" s="428">
        <f>[1]Ф4Заполн!AB23</f>
        <v>0</v>
      </c>
      <c r="AD23" s="429">
        <f>[1]Ф4Заполн!AC23</f>
        <v>0</v>
      </c>
      <c r="AE23" s="910">
        <f>[1]Ф4Заполн!AD23</f>
        <v>0</v>
      </c>
      <c r="AF23" s="910"/>
      <c r="AG23" s="910"/>
      <c r="AH23" s="910"/>
      <c r="AI23" s="910"/>
      <c r="AJ23" s="428">
        <f>[1]Ф4Заполн!AI23</f>
        <v>0</v>
      </c>
      <c r="AK23" s="429">
        <f>[1]Ф4Заполн!AJ23</f>
        <v>0</v>
      </c>
      <c r="AL23" s="910">
        <f>[1]Ф4Заполн!AK23</f>
        <v>0</v>
      </c>
      <c r="AM23" s="910"/>
      <c r="AN23" s="910"/>
      <c r="AO23" s="910"/>
      <c r="AP23" s="428">
        <f>[1]Ф4Заполн!AO23</f>
        <v>0</v>
      </c>
      <c r="AQ23" s="429">
        <f>[1]Ф4Заполн!AP23</f>
        <v>0</v>
      </c>
      <c r="AR23" s="910">
        <f>[1]Ф4Заполн!AQ23</f>
        <v>0</v>
      </c>
      <c r="AS23" s="910"/>
      <c r="AT23" s="910"/>
      <c r="AU23" s="910"/>
      <c r="AV23" s="910"/>
      <c r="AW23" s="428">
        <f>[1]Ф4Заполн!AV23</f>
        <v>0</v>
      </c>
      <c r="AX23" s="429">
        <f>[1]Ф4Заполн!AW23</f>
        <v>0</v>
      </c>
      <c r="AY23" s="910">
        <f>[1]Ф4Заполн!AX23</f>
        <v>0</v>
      </c>
      <c r="AZ23" s="910"/>
      <c r="BA23" s="910"/>
      <c r="BB23" s="910"/>
      <c r="BC23" s="910"/>
      <c r="BD23" s="428">
        <f>[1]Ф4Заполн!BC23</f>
        <v>0</v>
      </c>
      <c r="BE23" s="429">
        <f>[1]Ф4Заполн!BD23</f>
        <v>0</v>
      </c>
      <c r="BF23" s="910">
        <f>[1]Ф4Заполн!BE23</f>
        <v>0</v>
      </c>
      <c r="BG23" s="910"/>
      <c r="BH23" s="910"/>
      <c r="BI23" s="910"/>
      <c r="BJ23" s="428">
        <f>[1]Ф4Заполн!BI23</f>
        <v>0</v>
      </c>
      <c r="BK23" s="275"/>
      <c r="BL23" s="911">
        <f t="shared" ref="BL23:BL27" si="0">SUM(R23,Y23,AE23,AL23,AR23,AY23,BF23)</f>
        <v>0</v>
      </c>
      <c r="BM23" s="911"/>
      <c r="BN23" s="911"/>
      <c r="BO23" s="911"/>
      <c r="BP23" s="911"/>
      <c r="BQ23" s="911"/>
      <c r="BR23" s="911"/>
      <c r="BS23" s="276"/>
      <c r="BT23" s="267"/>
      <c r="BU23" s="267"/>
      <c r="BV23" s="268"/>
      <c r="BW23" s="269"/>
      <c r="BX23" s="269"/>
      <c r="BY23" s="269"/>
      <c r="BZ23" s="269"/>
    </row>
    <row r="24" spans="1:83" s="270" customFormat="1" ht="15" x14ac:dyDescent="0.25">
      <c r="A24" s="904" t="s">
        <v>233</v>
      </c>
      <c r="B24" s="905"/>
      <c r="C24" s="905"/>
      <c r="D24" s="905"/>
      <c r="E24" s="905"/>
      <c r="F24" s="905"/>
      <c r="G24" s="905"/>
      <c r="H24" s="905"/>
      <c r="I24" s="905"/>
      <c r="J24" s="905"/>
      <c r="K24" s="906"/>
      <c r="L24" s="907" t="s">
        <v>479</v>
      </c>
      <c r="M24" s="908"/>
      <c r="N24" s="908"/>
      <c r="O24" s="909"/>
      <c r="P24" s="376"/>
      <c r="Q24" s="427">
        <f>[1]Ф4Заполн!P24</f>
        <v>0</v>
      </c>
      <c r="R24" s="910">
        <f>[1]Ф4Заполн!Q24</f>
        <v>0</v>
      </c>
      <c r="S24" s="910"/>
      <c r="T24" s="910"/>
      <c r="U24" s="910"/>
      <c r="V24" s="910"/>
      <c r="W24" s="428">
        <f>[1]Ф4Заполн!V24</f>
        <v>0</v>
      </c>
      <c r="X24" s="429">
        <f>[1]Ф4Заполн!W24</f>
        <v>0</v>
      </c>
      <c r="Y24" s="910">
        <f>[1]Ф4Заполн!X24</f>
        <v>0</v>
      </c>
      <c r="Z24" s="910"/>
      <c r="AA24" s="910"/>
      <c r="AB24" s="910"/>
      <c r="AC24" s="428">
        <f>[1]Ф4Заполн!AB24</f>
        <v>0</v>
      </c>
      <c r="AD24" s="429">
        <f>[1]Ф4Заполн!AC24</f>
        <v>0</v>
      </c>
      <c r="AE24" s="910">
        <f>[1]Ф4Заполн!AD24</f>
        <v>0</v>
      </c>
      <c r="AF24" s="910"/>
      <c r="AG24" s="910"/>
      <c r="AH24" s="910"/>
      <c r="AI24" s="910"/>
      <c r="AJ24" s="428">
        <f>[1]Ф4Заполн!AI24</f>
        <v>0</v>
      </c>
      <c r="AK24" s="429">
        <f>[1]Ф4Заполн!AJ24</f>
        <v>0</v>
      </c>
      <c r="AL24" s="910">
        <f>[1]Ф4Заполн!AK24</f>
        <v>0</v>
      </c>
      <c r="AM24" s="910"/>
      <c r="AN24" s="910"/>
      <c r="AO24" s="910"/>
      <c r="AP24" s="428">
        <f>[1]Ф4Заполн!AO24</f>
        <v>0</v>
      </c>
      <c r="AQ24" s="429">
        <f>[1]Ф4Заполн!AP24</f>
        <v>0</v>
      </c>
      <c r="AR24" s="910">
        <f>[1]Ф4Заполн!AQ24</f>
        <v>0</v>
      </c>
      <c r="AS24" s="910"/>
      <c r="AT24" s="910"/>
      <c r="AU24" s="910"/>
      <c r="AV24" s="910"/>
      <c r="AW24" s="428">
        <f>[1]Ф4Заполн!AV24</f>
        <v>0</v>
      </c>
      <c r="AX24" s="429">
        <f>[1]Ф4Заполн!AW24</f>
        <v>0</v>
      </c>
      <c r="AY24" s="910">
        <f>[1]Ф4Заполн!AX24</f>
        <v>0</v>
      </c>
      <c r="AZ24" s="910"/>
      <c r="BA24" s="910"/>
      <c r="BB24" s="910"/>
      <c r="BC24" s="910"/>
      <c r="BD24" s="428">
        <f>[1]Ф4Заполн!BC24</f>
        <v>0</v>
      </c>
      <c r="BE24" s="429">
        <f>[1]Ф4Заполн!BD24</f>
        <v>0</v>
      </c>
      <c r="BF24" s="910">
        <f>[1]Ф4Заполн!BE24</f>
        <v>0</v>
      </c>
      <c r="BG24" s="910"/>
      <c r="BH24" s="910"/>
      <c r="BI24" s="910"/>
      <c r="BJ24" s="428">
        <f>[1]Ф4Заполн!BI24</f>
        <v>0</v>
      </c>
      <c r="BK24" s="275"/>
      <c r="BL24" s="911">
        <f t="shared" si="0"/>
        <v>0</v>
      </c>
      <c r="BM24" s="911"/>
      <c r="BN24" s="911"/>
      <c r="BO24" s="911"/>
      <c r="BP24" s="911"/>
      <c r="BQ24" s="911"/>
      <c r="BR24" s="911"/>
      <c r="BS24" s="276"/>
      <c r="BT24" s="267"/>
      <c r="BU24" s="267"/>
      <c r="BV24" s="268"/>
      <c r="BW24" s="269"/>
      <c r="BX24" s="269"/>
      <c r="BY24" s="269"/>
      <c r="BZ24" s="269"/>
    </row>
    <row r="25" spans="1:83" s="270" customFormat="1" ht="15" x14ac:dyDescent="0.25">
      <c r="A25" s="904" t="s">
        <v>116</v>
      </c>
      <c r="B25" s="905"/>
      <c r="C25" s="905"/>
      <c r="D25" s="905"/>
      <c r="E25" s="905"/>
      <c r="F25" s="905"/>
      <c r="G25" s="905"/>
      <c r="H25" s="905"/>
      <c r="I25" s="905"/>
      <c r="J25" s="905"/>
      <c r="K25" s="906"/>
      <c r="L25" s="907" t="s">
        <v>480</v>
      </c>
      <c r="M25" s="908"/>
      <c r="N25" s="908"/>
      <c r="O25" s="909"/>
      <c r="P25" s="376"/>
      <c r="Q25" s="427">
        <f>[1]Ф4Заполн!P25</f>
        <v>0</v>
      </c>
      <c r="R25" s="910">
        <f>[1]Ф4Заполн!Q25</f>
        <v>0</v>
      </c>
      <c r="S25" s="910"/>
      <c r="T25" s="910"/>
      <c r="U25" s="910"/>
      <c r="V25" s="910"/>
      <c r="W25" s="428">
        <f>[1]Ф4Заполн!V25</f>
        <v>0</v>
      </c>
      <c r="X25" s="429">
        <f>[1]Ф4Заполн!W25</f>
        <v>0</v>
      </c>
      <c r="Y25" s="910">
        <f>[1]Ф4Заполн!X25</f>
        <v>0</v>
      </c>
      <c r="Z25" s="910"/>
      <c r="AA25" s="910"/>
      <c r="AB25" s="910"/>
      <c r="AC25" s="428">
        <f>[1]Ф4Заполн!AB25</f>
        <v>0</v>
      </c>
      <c r="AD25" s="429">
        <f>[1]Ф4Заполн!AC25</f>
        <v>0</v>
      </c>
      <c r="AE25" s="910">
        <f>[1]Ф4Заполн!AD25</f>
        <v>0</v>
      </c>
      <c r="AF25" s="910"/>
      <c r="AG25" s="910"/>
      <c r="AH25" s="910"/>
      <c r="AI25" s="910"/>
      <c r="AJ25" s="428">
        <f>[1]Ф4Заполн!AI25</f>
        <v>0</v>
      </c>
      <c r="AK25" s="429">
        <f>[1]Ф4Заполн!AJ25</f>
        <v>0</v>
      </c>
      <c r="AL25" s="910">
        <f>[1]Ф4Заполн!AK25</f>
        <v>0</v>
      </c>
      <c r="AM25" s="910"/>
      <c r="AN25" s="910"/>
      <c r="AO25" s="910"/>
      <c r="AP25" s="428">
        <f>[1]Ф4Заполн!AO25</f>
        <v>0</v>
      </c>
      <c r="AQ25" s="429">
        <f>[1]Ф4Заполн!AP25</f>
        <v>0</v>
      </c>
      <c r="AR25" s="910">
        <f>[1]Ф4Заполн!AQ25</f>
        <v>0</v>
      </c>
      <c r="AS25" s="910"/>
      <c r="AT25" s="910"/>
      <c r="AU25" s="910"/>
      <c r="AV25" s="910"/>
      <c r="AW25" s="428">
        <f>[1]Ф4Заполн!AV25</f>
        <v>0</v>
      </c>
      <c r="AX25" s="429">
        <f>[1]Ф4Заполн!AW25</f>
        <v>0</v>
      </c>
      <c r="AY25" s="910">
        <f>[1]Ф4Заполн!AX25</f>
        <v>0</v>
      </c>
      <c r="AZ25" s="910"/>
      <c r="BA25" s="910"/>
      <c r="BB25" s="910"/>
      <c r="BC25" s="910"/>
      <c r="BD25" s="428">
        <f>[1]Ф4Заполн!BC25</f>
        <v>0</v>
      </c>
      <c r="BE25" s="429">
        <f>[1]Ф4Заполн!BD25</f>
        <v>0</v>
      </c>
      <c r="BF25" s="910">
        <f>[1]Ф4Заполн!BE25</f>
        <v>0</v>
      </c>
      <c r="BG25" s="910"/>
      <c r="BH25" s="910"/>
      <c r="BI25" s="910"/>
      <c r="BJ25" s="428">
        <f>[1]Ф4Заполн!BI25</f>
        <v>0</v>
      </c>
      <c r="BK25" s="275"/>
      <c r="BL25" s="911">
        <f t="shared" si="0"/>
        <v>0</v>
      </c>
      <c r="BM25" s="911"/>
      <c r="BN25" s="911"/>
      <c r="BO25" s="911"/>
      <c r="BP25" s="911"/>
      <c r="BQ25" s="911"/>
      <c r="BR25" s="911"/>
      <c r="BS25" s="276"/>
      <c r="BT25" s="267"/>
      <c r="BU25" s="267"/>
      <c r="BV25" s="268"/>
      <c r="BW25" s="269"/>
      <c r="BX25" s="269"/>
      <c r="BY25" s="269"/>
      <c r="BZ25" s="269"/>
    </row>
    <row r="26" spans="1:83" s="270" customFormat="1" ht="31.5" customHeight="1" x14ac:dyDescent="0.25">
      <c r="A26" s="904" t="s">
        <v>481</v>
      </c>
      <c r="B26" s="905"/>
      <c r="C26" s="905"/>
      <c r="D26" s="905"/>
      <c r="E26" s="905"/>
      <c r="F26" s="905"/>
      <c r="G26" s="905"/>
      <c r="H26" s="905"/>
      <c r="I26" s="905"/>
      <c r="J26" s="905"/>
      <c r="K26" s="906"/>
      <c r="L26" s="907" t="s">
        <v>482</v>
      </c>
      <c r="M26" s="908"/>
      <c r="N26" s="908"/>
      <c r="O26" s="909"/>
      <c r="P26" s="376"/>
      <c r="Q26" s="427">
        <f>[1]Ф4Заполн!P26</f>
        <v>0</v>
      </c>
      <c r="R26" s="910">
        <f>[1]Ф4Заполн!Q26</f>
        <v>0</v>
      </c>
      <c r="S26" s="910"/>
      <c r="T26" s="910"/>
      <c r="U26" s="910"/>
      <c r="V26" s="910"/>
      <c r="W26" s="428">
        <f>[1]Ф4Заполн!V26</f>
        <v>0</v>
      </c>
      <c r="X26" s="429">
        <f>[1]Ф4Заполн!W26</f>
        <v>0</v>
      </c>
      <c r="Y26" s="910">
        <f>[1]Ф4Заполн!X26</f>
        <v>0</v>
      </c>
      <c r="Z26" s="910"/>
      <c r="AA26" s="910"/>
      <c r="AB26" s="910"/>
      <c r="AC26" s="428">
        <f>[1]Ф4Заполн!AB26</f>
        <v>0</v>
      </c>
      <c r="AD26" s="429">
        <f>[1]Ф4Заполн!AC26</f>
        <v>0</v>
      </c>
      <c r="AE26" s="910">
        <f>[1]Ф4Заполн!AD26</f>
        <v>0</v>
      </c>
      <c r="AF26" s="910"/>
      <c r="AG26" s="910"/>
      <c r="AH26" s="910"/>
      <c r="AI26" s="910"/>
      <c r="AJ26" s="428">
        <f>[1]Ф4Заполн!AI26</f>
        <v>0</v>
      </c>
      <c r="AK26" s="429">
        <f>[1]Ф4Заполн!AJ26</f>
        <v>0</v>
      </c>
      <c r="AL26" s="910">
        <f>[1]Ф4Заполн!AK26</f>
        <v>0</v>
      </c>
      <c r="AM26" s="910"/>
      <c r="AN26" s="910"/>
      <c r="AO26" s="910"/>
      <c r="AP26" s="428">
        <f>[1]Ф4Заполн!AO26</f>
        <v>0</v>
      </c>
      <c r="AQ26" s="429">
        <f>[1]Ф4Заполн!AP26</f>
        <v>0</v>
      </c>
      <c r="AR26" s="910">
        <f>[1]Ф4Заполн!AQ26</f>
        <v>0</v>
      </c>
      <c r="AS26" s="910"/>
      <c r="AT26" s="910"/>
      <c r="AU26" s="910"/>
      <c r="AV26" s="910"/>
      <c r="AW26" s="428">
        <f>[1]Ф4Заполн!AV26</f>
        <v>0</v>
      </c>
      <c r="AX26" s="429">
        <f>[1]Ф4Заполн!AW26</f>
        <v>0</v>
      </c>
      <c r="AY26" s="910">
        <f>[1]Ф4Заполн!AX26</f>
        <v>0</v>
      </c>
      <c r="AZ26" s="910"/>
      <c r="BA26" s="910"/>
      <c r="BB26" s="910"/>
      <c r="BC26" s="910"/>
      <c r="BD26" s="428">
        <f>[1]Ф4Заполн!BC26</f>
        <v>0</v>
      </c>
      <c r="BE26" s="429">
        <f>[1]Ф4Заполн!BD26</f>
        <v>0</v>
      </c>
      <c r="BF26" s="910">
        <f>[1]Ф4Заполн!BE26</f>
        <v>0</v>
      </c>
      <c r="BG26" s="910"/>
      <c r="BH26" s="910"/>
      <c r="BI26" s="910"/>
      <c r="BJ26" s="428">
        <f>[1]Ф4Заполн!BI26</f>
        <v>0</v>
      </c>
      <c r="BK26" s="275"/>
      <c r="BL26" s="911">
        <f t="shared" si="0"/>
        <v>0</v>
      </c>
      <c r="BM26" s="911"/>
      <c r="BN26" s="911"/>
      <c r="BO26" s="911"/>
      <c r="BP26" s="911"/>
      <c r="BQ26" s="911"/>
      <c r="BR26" s="911"/>
      <c r="BS26" s="276"/>
      <c r="BT26" s="267"/>
      <c r="BU26" s="267"/>
      <c r="BV26" s="268"/>
      <c r="BW26" s="269"/>
      <c r="BX26" s="269"/>
      <c r="BY26" s="269"/>
      <c r="BZ26" s="269"/>
    </row>
    <row r="27" spans="1:83" s="270" customFormat="1" ht="15.75" thickBot="1" x14ac:dyDescent="0.3">
      <c r="A27" s="904" t="s">
        <v>235</v>
      </c>
      <c r="B27" s="905"/>
      <c r="C27" s="905"/>
      <c r="D27" s="905"/>
      <c r="E27" s="905"/>
      <c r="F27" s="905"/>
      <c r="G27" s="905"/>
      <c r="H27" s="905"/>
      <c r="I27" s="905"/>
      <c r="J27" s="905"/>
      <c r="K27" s="906"/>
      <c r="L27" s="907" t="s">
        <v>483</v>
      </c>
      <c r="M27" s="908"/>
      <c r="N27" s="908"/>
      <c r="O27" s="909"/>
      <c r="P27" s="376"/>
      <c r="Q27" s="427">
        <f>[1]Ф4Заполн!P27</f>
        <v>0</v>
      </c>
      <c r="R27" s="910">
        <f>[1]Ф4Заполн!Q27</f>
        <v>0</v>
      </c>
      <c r="S27" s="910"/>
      <c r="T27" s="910"/>
      <c r="U27" s="910"/>
      <c r="V27" s="910"/>
      <c r="W27" s="428">
        <f>[1]Ф4Заполн!V27</f>
        <v>0</v>
      </c>
      <c r="X27" s="429">
        <f>[1]Ф4Заполн!W27</f>
        <v>0</v>
      </c>
      <c r="Y27" s="910">
        <f>[1]Ф4Заполн!X27</f>
        <v>0</v>
      </c>
      <c r="Z27" s="910"/>
      <c r="AA27" s="910"/>
      <c r="AB27" s="910"/>
      <c r="AC27" s="428">
        <f>[1]Ф4Заполн!AB27</f>
        <v>0</v>
      </c>
      <c r="AD27" s="429">
        <f>[1]Ф4Заполн!AC27</f>
        <v>0</v>
      </c>
      <c r="AE27" s="910">
        <f>[1]Ф4Заполн!AD27</f>
        <v>0</v>
      </c>
      <c r="AF27" s="910"/>
      <c r="AG27" s="910"/>
      <c r="AH27" s="910"/>
      <c r="AI27" s="910"/>
      <c r="AJ27" s="428">
        <f>[1]Ф4Заполн!AI27</f>
        <v>0</v>
      </c>
      <c r="AK27" s="429">
        <f>[1]Ф4Заполн!AJ27</f>
        <v>0</v>
      </c>
      <c r="AL27" s="910">
        <f>[1]Ф4Заполн!AK27</f>
        <v>0</v>
      </c>
      <c r="AM27" s="910"/>
      <c r="AN27" s="910"/>
      <c r="AO27" s="910"/>
      <c r="AP27" s="428">
        <f>[1]Ф4Заполн!AO27</f>
        <v>0</v>
      </c>
      <c r="AQ27" s="429">
        <f>[1]Ф4Заполн!AP27</f>
        <v>0</v>
      </c>
      <c r="AR27" s="910">
        <f>[1]Ф4Заполн!AQ27</f>
        <v>0</v>
      </c>
      <c r="AS27" s="910"/>
      <c r="AT27" s="910"/>
      <c r="AU27" s="910"/>
      <c r="AV27" s="910"/>
      <c r="AW27" s="428">
        <f>[1]Ф4Заполн!AV27</f>
        <v>0</v>
      </c>
      <c r="AX27" s="429">
        <f>[1]Ф4Заполн!AW27</f>
        <v>0</v>
      </c>
      <c r="AY27" s="910">
        <f>[1]Ф4Заполн!AX27</f>
        <v>0</v>
      </c>
      <c r="AZ27" s="910"/>
      <c r="BA27" s="910"/>
      <c r="BB27" s="910"/>
      <c r="BC27" s="910"/>
      <c r="BD27" s="428">
        <f>[1]Ф4Заполн!BC27</f>
        <v>0</v>
      </c>
      <c r="BE27" s="429">
        <f>[1]Ф4Заполн!BD27</f>
        <v>0</v>
      </c>
      <c r="BF27" s="910">
        <f>[1]Ф4Заполн!BE27</f>
        <v>0</v>
      </c>
      <c r="BG27" s="910"/>
      <c r="BH27" s="910"/>
      <c r="BI27" s="910"/>
      <c r="BJ27" s="428">
        <f>[1]Ф4Заполн!BI27</f>
        <v>0</v>
      </c>
      <c r="BK27" s="275"/>
      <c r="BL27" s="911">
        <f t="shared" si="0"/>
        <v>0</v>
      </c>
      <c r="BM27" s="911"/>
      <c r="BN27" s="911"/>
      <c r="BO27" s="911"/>
      <c r="BP27" s="911"/>
      <c r="BQ27" s="911"/>
      <c r="BR27" s="911"/>
      <c r="BS27" s="276"/>
      <c r="BT27" s="267"/>
      <c r="BU27" s="267"/>
      <c r="BV27" s="268"/>
      <c r="BW27" s="269"/>
      <c r="BX27" s="269"/>
      <c r="BY27" s="269"/>
      <c r="BZ27" s="269"/>
    </row>
    <row r="28" spans="1:83" ht="13.5" thickBot="1" x14ac:dyDescent="0.25">
      <c r="A28" s="901" t="s">
        <v>306</v>
      </c>
      <c r="B28" s="902"/>
      <c r="C28" s="902"/>
      <c r="D28" s="902"/>
      <c r="E28" s="902"/>
      <c r="F28" s="902"/>
      <c r="G28" s="902"/>
      <c r="H28" s="902"/>
      <c r="I28" s="902"/>
      <c r="J28" s="902"/>
      <c r="K28" s="903"/>
      <c r="L28" s="843">
        <v>4200</v>
      </c>
      <c r="M28" s="843"/>
      <c r="N28" s="843"/>
      <c r="O28" s="843"/>
      <c r="P28" s="343"/>
      <c r="Q28" s="425">
        <f>[1]Ф4Заполн!P28</f>
        <v>0</v>
      </c>
      <c r="R28" s="430">
        <f>[1]Ф4Заполн!Q28</f>
        <v>0</v>
      </c>
      <c r="S28" s="430">
        <f>[1]Ф4Заполн!R28</f>
        <v>0</v>
      </c>
      <c r="T28" s="430">
        <f>[1]Ф4Заполн!S28</f>
        <v>0</v>
      </c>
      <c r="U28" s="430">
        <f>[1]Ф4Заполн!T28</f>
        <v>0</v>
      </c>
      <c r="V28" s="430">
        <f>[1]Ф4Заполн!U28</f>
        <v>0</v>
      </c>
      <c r="W28" s="426">
        <f>[1]Ф4Заполн!V28</f>
        <v>0</v>
      </c>
      <c r="X28" s="431">
        <f>[1]Ф4Заполн!W28</f>
        <v>0</v>
      </c>
      <c r="Y28" s="431">
        <f>[1]Ф4Заполн!X28</f>
        <v>0</v>
      </c>
      <c r="Z28" s="431">
        <f>[1]Ф4Заполн!Y28</f>
        <v>0</v>
      </c>
      <c r="AA28" s="431">
        <f>[1]Ф4Заполн!Z28</f>
        <v>0</v>
      </c>
      <c r="AB28" s="431">
        <f>[1]Ф4Заполн!AA28</f>
        <v>0</v>
      </c>
      <c r="AC28" s="432">
        <f>[1]Ф4Заполн!AB28</f>
        <v>0</v>
      </c>
      <c r="AD28" s="430">
        <f>[1]Ф4Заполн!AC28</f>
        <v>0</v>
      </c>
      <c r="AE28" s="430">
        <f>[1]Ф4Заполн!AD28</f>
        <v>0</v>
      </c>
      <c r="AF28" s="430">
        <f>[1]Ф4Заполн!AE28</f>
        <v>0</v>
      </c>
      <c r="AG28" s="430">
        <f>[1]Ф4Заполн!AF28</f>
        <v>0</v>
      </c>
      <c r="AH28" s="430">
        <f>[1]Ф4Заполн!AG28</f>
        <v>0</v>
      </c>
      <c r="AI28" s="430">
        <f>[1]Ф4Заполн!AH28</f>
        <v>0</v>
      </c>
      <c r="AJ28" s="426">
        <f>[1]Ф4Заполн!AI28</f>
        <v>0</v>
      </c>
      <c r="AK28" s="430">
        <f>[1]Ф4Заполн!AJ28</f>
        <v>0</v>
      </c>
      <c r="AL28" s="430">
        <f>[1]Ф4Заполн!AK28</f>
        <v>0</v>
      </c>
      <c r="AM28" s="430">
        <f>[1]Ф4Заполн!AL28</f>
        <v>0</v>
      </c>
      <c r="AN28" s="430">
        <f>[1]Ф4Заполн!AM28</f>
        <v>0</v>
      </c>
      <c r="AO28" s="430">
        <f>[1]Ф4Заполн!AN28</f>
        <v>0</v>
      </c>
      <c r="AP28" s="426">
        <f>[1]Ф4Заполн!AO28</f>
        <v>0</v>
      </c>
      <c r="AQ28" s="430">
        <f>[1]Ф4Заполн!AP28</f>
        <v>0</v>
      </c>
      <c r="AR28" s="430">
        <f>[1]Ф4Заполн!AQ28</f>
        <v>0</v>
      </c>
      <c r="AS28" s="430">
        <f>[1]Ф4Заполн!AR28</f>
        <v>0</v>
      </c>
      <c r="AT28" s="430">
        <f>[1]Ф4Заполн!AS28</f>
        <v>0</v>
      </c>
      <c r="AU28" s="430">
        <f>[1]Ф4Заполн!AT28</f>
        <v>0</v>
      </c>
      <c r="AV28" s="430">
        <f>[1]Ф4Заполн!AU28</f>
        <v>0</v>
      </c>
      <c r="AW28" s="426">
        <f>[1]Ф4Заполн!AV28</f>
        <v>0</v>
      </c>
      <c r="AX28" s="430">
        <f>[1]Ф4Заполн!AW28</f>
        <v>0</v>
      </c>
      <c r="AY28" s="430">
        <f>[1]Ф4Заполн!AX28</f>
        <v>0</v>
      </c>
      <c r="AZ28" s="430">
        <f>[1]Ф4Заполн!AY28</f>
        <v>0</v>
      </c>
      <c r="BA28" s="430">
        <f>[1]Ф4Заполн!AZ28</f>
        <v>0</v>
      </c>
      <c r="BB28" s="430">
        <f>[1]Ф4Заполн!BA28</f>
        <v>0</v>
      </c>
      <c r="BC28" s="430">
        <f>[1]Ф4Заполн!BB28</f>
        <v>0</v>
      </c>
      <c r="BD28" s="426">
        <f>[1]Ф4Заполн!BC28</f>
        <v>0</v>
      </c>
      <c r="BE28" s="430">
        <f>[1]Ф4Заполн!BD28</f>
        <v>0</v>
      </c>
      <c r="BF28" s="430">
        <f>[1]Ф4Заполн!BE28</f>
        <v>0</v>
      </c>
      <c r="BG28" s="430">
        <f>[1]Ф4Заполн!BF28</f>
        <v>0</v>
      </c>
      <c r="BH28" s="430">
        <f>[1]Ф4Заполн!BG28</f>
        <v>0</v>
      </c>
      <c r="BI28" s="430">
        <f>[1]Ф4Заполн!BH28</f>
        <v>0</v>
      </c>
      <c r="BJ28" s="426">
        <f>[1]Ф4Заполн!BI28</f>
        <v>0</v>
      </c>
      <c r="BK28" s="238"/>
      <c r="BL28" s="238"/>
      <c r="BM28" s="238"/>
      <c r="BN28" s="238"/>
      <c r="BO28" s="238"/>
      <c r="BP28" s="238"/>
      <c r="BQ28" s="238"/>
      <c r="BR28" s="238"/>
      <c r="BS28" s="237"/>
      <c r="BT28" s="235"/>
      <c r="BU28" s="235"/>
      <c r="BV28" s="228"/>
      <c r="BW28" s="228"/>
      <c r="BX28" s="203" t="s">
        <v>447</v>
      </c>
      <c r="BY28" s="262" t="str">
        <f>IF(R20-Ф1Заполн!AZ84=0,"OK",R20-Ф1Заполн!AZ84)</f>
        <v>OK</v>
      </c>
      <c r="BZ28" s="154"/>
      <c r="CA28" s="154"/>
      <c r="CB28" s="154"/>
    </row>
    <row r="29" spans="1:83" ht="13.5" thickBot="1" x14ac:dyDescent="0.25">
      <c r="A29" s="890" t="s">
        <v>307</v>
      </c>
      <c r="B29" s="891"/>
      <c r="C29" s="891"/>
      <c r="D29" s="891"/>
      <c r="E29" s="891"/>
      <c r="F29" s="891"/>
      <c r="G29" s="891"/>
      <c r="H29" s="891"/>
      <c r="I29" s="891"/>
      <c r="J29" s="891"/>
      <c r="K29" s="892"/>
      <c r="L29" s="843"/>
      <c r="M29" s="843"/>
      <c r="N29" s="843"/>
      <c r="O29" s="843"/>
      <c r="P29" s="344"/>
      <c r="Q29" s="433">
        <f>[1]Ф4Заполн!P29</f>
        <v>0</v>
      </c>
      <c r="R29" s="868">
        <f>[1]Ф4Заполн!Q29</f>
        <v>0</v>
      </c>
      <c r="S29" s="868"/>
      <c r="T29" s="868"/>
      <c r="U29" s="868"/>
      <c r="V29" s="868"/>
      <c r="W29" s="434">
        <f>[1]Ф4Заполн!V29</f>
        <v>0</v>
      </c>
      <c r="X29" s="435">
        <f>[1]Ф4Заполн!W29</f>
        <v>0</v>
      </c>
      <c r="Y29" s="868">
        <f>[1]Ф4Заполн!X29</f>
        <v>0</v>
      </c>
      <c r="Z29" s="868"/>
      <c r="AA29" s="868"/>
      <c r="AB29" s="868"/>
      <c r="AC29" s="434">
        <f>[1]Ф4Заполн!AB29</f>
        <v>0</v>
      </c>
      <c r="AD29" s="435">
        <f>[1]Ф4Заполн!AC29</f>
        <v>0</v>
      </c>
      <c r="AE29" s="868">
        <f>[1]Ф4Заполн!AD29</f>
        <v>0</v>
      </c>
      <c r="AF29" s="868"/>
      <c r="AG29" s="868"/>
      <c r="AH29" s="868"/>
      <c r="AI29" s="868"/>
      <c r="AJ29" s="434">
        <f>[1]Ф4Заполн!AI29</f>
        <v>0</v>
      </c>
      <c r="AK29" s="435">
        <f>[1]Ф4Заполн!AJ29</f>
        <v>0</v>
      </c>
      <c r="AL29" s="868">
        <f>[1]Ф4Заполн!AK29</f>
        <v>0</v>
      </c>
      <c r="AM29" s="868"/>
      <c r="AN29" s="868"/>
      <c r="AO29" s="868"/>
      <c r="AP29" s="434">
        <f>[1]Ф4Заполн!AO29</f>
        <v>0</v>
      </c>
      <c r="AQ29" s="435">
        <f>[1]Ф4Заполн!AP29</f>
        <v>0</v>
      </c>
      <c r="AR29" s="868">
        <f>[1]Ф4Заполн!AQ29</f>
        <v>0</v>
      </c>
      <c r="AS29" s="868"/>
      <c r="AT29" s="868"/>
      <c r="AU29" s="868"/>
      <c r="AV29" s="868"/>
      <c r="AW29" s="434">
        <f>[1]Ф4Заполн!AV29</f>
        <v>0</v>
      </c>
      <c r="AX29" s="435">
        <f>[1]Ф4Заполн!AW29</f>
        <v>0</v>
      </c>
      <c r="AY29" s="868">
        <f>[1]Ф4Заполн!AX29</f>
        <v>0</v>
      </c>
      <c r="AZ29" s="868"/>
      <c r="BA29" s="868"/>
      <c r="BB29" s="868"/>
      <c r="BC29" s="868"/>
      <c r="BD29" s="434">
        <f>[1]Ф4Заполн!BC29</f>
        <v>0</v>
      </c>
      <c r="BE29" s="435">
        <f>[1]Ф4Заполн!BD29</f>
        <v>0</v>
      </c>
      <c r="BF29" s="868">
        <f>[1]Ф4Заполн!BE29</f>
        <v>0</v>
      </c>
      <c r="BG29" s="868"/>
      <c r="BH29" s="868"/>
      <c r="BI29" s="868"/>
      <c r="BJ29" s="434">
        <f>[1]Ф4Заполн!BI29</f>
        <v>0</v>
      </c>
      <c r="BK29" s="239"/>
      <c r="BL29" s="881">
        <f t="shared" ref="BL29:BL34" si="1">SUM(R29,Y29,AE29,AL29,AR29,AY29,BF29)</f>
        <v>0</v>
      </c>
      <c r="BM29" s="881"/>
      <c r="BN29" s="881"/>
      <c r="BO29" s="881"/>
      <c r="BP29" s="881"/>
      <c r="BQ29" s="881"/>
      <c r="BR29" s="881"/>
      <c r="BS29" s="240"/>
      <c r="BT29" s="235"/>
      <c r="BU29" s="235"/>
      <c r="BV29" s="228"/>
      <c r="BW29" s="228"/>
      <c r="BX29" s="203" t="s">
        <v>448</v>
      </c>
      <c r="BY29" s="262" t="str">
        <f>IF(Y20-Ф1Заполн!AZ865=0,"OK",Y20-Ф1Заполн!AZ86)</f>
        <v>OK</v>
      </c>
      <c r="BZ29" s="154"/>
      <c r="CA29" s="154"/>
      <c r="CB29" s="154"/>
    </row>
    <row r="30" spans="1:83" ht="28.5" customHeight="1" thickBot="1" x14ac:dyDescent="0.3">
      <c r="A30" s="896" t="s">
        <v>308</v>
      </c>
      <c r="B30" s="896"/>
      <c r="C30" s="896"/>
      <c r="D30" s="896"/>
      <c r="E30" s="896"/>
      <c r="F30" s="896"/>
      <c r="G30" s="896"/>
      <c r="H30" s="896"/>
      <c r="I30" s="896"/>
      <c r="J30" s="896"/>
      <c r="K30" s="896"/>
      <c r="L30" s="843">
        <v>4205</v>
      </c>
      <c r="M30" s="843"/>
      <c r="N30" s="843"/>
      <c r="O30" s="843"/>
      <c r="P30" s="345"/>
      <c r="Q30" s="433">
        <f>[1]Ф4Заполн!P30</f>
        <v>0</v>
      </c>
      <c r="R30" s="868">
        <f>[1]Ф4Заполн!Q30</f>
        <v>0</v>
      </c>
      <c r="S30" s="868"/>
      <c r="T30" s="868"/>
      <c r="U30" s="868"/>
      <c r="V30" s="868"/>
      <c r="W30" s="434">
        <f>[1]Ф4Заполн!V30</f>
        <v>0</v>
      </c>
      <c r="X30" s="433">
        <f>[1]Ф4Заполн!W30</f>
        <v>0</v>
      </c>
      <c r="Y30" s="868">
        <f>[1]Ф4Заполн!X30</f>
        <v>0</v>
      </c>
      <c r="Z30" s="868"/>
      <c r="AA30" s="868"/>
      <c r="AB30" s="868"/>
      <c r="AC30" s="434">
        <f>[1]Ф4Заполн!AB30</f>
        <v>0</v>
      </c>
      <c r="AD30" s="433">
        <f>[1]Ф4Заполн!AC30</f>
        <v>0</v>
      </c>
      <c r="AE30" s="868">
        <f>[1]Ф4Заполн!AD30</f>
        <v>0</v>
      </c>
      <c r="AF30" s="868"/>
      <c r="AG30" s="868"/>
      <c r="AH30" s="868"/>
      <c r="AI30" s="868"/>
      <c r="AJ30" s="434">
        <f>[1]Ф4Заполн!AI30</f>
        <v>0</v>
      </c>
      <c r="AK30" s="433">
        <f>[1]Ф4Заполн!AJ30</f>
        <v>0</v>
      </c>
      <c r="AL30" s="868">
        <f>[1]Ф4Заполн!AK30</f>
        <v>0</v>
      </c>
      <c r="AM30" s="868"/>
      <c r="AN30" s="868"/>
      <c r="AO30" s="868"/>
      <c r="AP30" s="434">
        <f>[1]Ф4Заполн!AO30</f>
        <v>0</v>
      </c>
      <c r="AQ30" s="433">
        <f>[1]Ф4Заполн!AP30</f>
        <v>0</v>
      </c>
      <c r="AR30" s="868">
        <f>[1]Ф4Заполн!AQ30</f>
        <v>0</v>
      </c>
      <c r="AS30" s="868"/>
      <c r="AT30" s="868"/>
      <c r="AU30" s="868"/>
      <c r="AV30" s="868"/>
      <c r="AW30" s="434">
        <f>[1]Ф4Заполн!AV30</f>
        <v>0</v>
      </c>
      <c r="AX30" s="433">
        <f>[1]Ф4Заполн!AW30</f>
        <v>0</v>
      </c>
      <c r="AY30" s="868">
        <f>[1]Ф4Заполн!AX30</f>
        <v>0</v>
      </c>
      <c r="AZ30" s="868"/>
      <c r="BA30" s="868"/>
      <c r="BB30" s="868"/>
      <c r="BC30" s="868"/>
      <c r="BD30" s="434">
        <f>[1]Ф4Заполн!BC30</f>
        <v>0</v>
      </c>
      <c r="BE30" s="433">
        <f>[1]Ф4Заполн!BD30</f>
        <v>0</v>
      </c>
      <c r="BF30" s="868">
        <f>[1]Ф4Заполн!BE30</f>
        <v>0</v>
      </c>
      <c r="BG30" s="868"/>
      <c r="BH30" s="868"/>
      <c r="BI30" s="868"/>
      <c r="BJ30" s="434">
        <f>[1]Ф4Заполн!BI30</f>
        <v>0</v>
      </c>
      <c r="BK30" s="241"/>
      <c r="BL30" s="893">
        <f t="shared" si="1"/>
        <v>0</v>
      </c>
      <c r="BM30" s="893"/>
      <c r="BN30" s="893"/>
      <c r="BO30" s="893"/>
      <c r="BP30" s="893"/>
      <c r="BQ30" s="893"/>
      <c r="BR30" s="893"/>
      <c r="BS30" s="240"/>
      <c r="BT30" s="235"/>
      <c r="BU30" s="235"/>
      <c r="BV30" s="203" t="s">
        <v>459</v>
      </c>
      <c r="BW30" s="264" t="str">
        <f>IF(OR(R30&gt;0,0&gt;R30),IF(AR30&lt;0,IF(R30=-AR30,"ОК","НЕТ"),"НЕТ"),"OK")</f>
        <v>OK</v>
      </c>
      <c r="BX30" s="203" t="s">
        <v>449</v>
      </c>
      <c r="BY30" s="262" t="str">
        <f>IF(AE20-Ф1Заполн!AZ87=0,"OK",AE20-Ф1Заполн!AZ87)</f>
        <v>OK</v>
      </c>
      <c r="BZ30" s="139"/>
      <c r="CA30" s="154"/>
      <c r="CB30" s="154"/>
    </row>
    <row r="31" spans="1:83" ht="15.75" thickBot="1" x14ac:dyDescent="0.3">
      <c r="A31" s="912" t="s">
        <v>309</v>
      </c>
      <c r="B31" s="913"/>
      <c r="C31" s="913"/>
      <c r="D31" s="913"/>
      <c r="E31" s="913"/>
      <c r="F31" s="913"/>
      <c r="G31" s="913"/>
      <c r="H31" s="913"/>
      <c r="I31" s="913"/>
      <c r="J31" s="913"/>
      <c r="K31" s="914"/>
      <c r="L31" s="843">
        <v>4210</v>
      </c>
      <c r="M31" s="843"/>
      <c r="N31" s="843"/>
      <c r="O31" s="843"/>
      <c r="P31" s="373"/>
      <c r="Q31" s="424">
        <f>[1]Ф4Заполн!P31</f>
        <v>0</v>
      </c>
      <c r="R31" s="895">
        <f>[1]Ф4Заполн!Q31</f>
        <v>0</v>
      </c>
      <c r="S31" s="895"/>
      <c r="T31" s="895"/>
      <c r="U31" s="895"/>
      <c r="V31" s="895"/>
      <c r="W31" s="423">
        <f>[1]Ф4Заполн!V31</f>
        <v>0</v>
      </c>
      <c r="X31" s="424">
        <f>[1]Ф4Заполн!W31</f>
        <v>0</v>
      </c>
      <c r="Y31" s="895">
        <f>[1]Ф4Заполн!X31</f>
        <v>0</v>
      </c>
      <c r="Z31" s="895"/>
      <c r="AA31" s="895"/>
      <c r="AB31" s="895"/>
      <c r="AC31" s="423">
        <f>[1]Ф4Заполн!AB31</f>
        <v>0</v>
      </c>
      <c r="AD31" s="424">
        <f>[1]Ф4Заполн!AC31</f>
        <v>0</v>
      </c>
      <c r="AE31" s="895">
        <f>[1]Ф4Заполн!AD31</f>
        <v>0</v>
      </c>
      <c r="AF31" s="895"/>
      <c r="AG31" s="895"/>
      <c r="AH31" s="895"/>
      <c r="AI31" s="895"/>
      <c r="AJ31" s="423">
        <f>[1]Ф4Заполн!AI31</f>
        <v>0</v>
      </c>
      <c r="AK31" s="424">
        <f>[1]Ф4Заполн!AJ31</f>
        <v>0</v>
      </c>
      <c r="AL31" s="895">
        <f>[1]Ф4Заполн!AK31</f>
        <v>0</v>
      </c>
      <c r="AM31" s="895"/>
      <c r="AN31" s="895"/>
      <c r="AO31" s="895"/>
      <c r="AP31" s="423">
        <f>[1]Ф4Заполн!AO31</f>
        <v>0</v>
      </c>
      <c r="AQ31" s="424">
        <f>[1]Ф4Заполн!AP31</f>
        <v>0</v>
      </c>
      <c r="AR31" s="895">
        <f>[1]Ф4Заполн!AQ31</f>
        <v>0</v>
      </c>
      <c r="AS31" s="895"/>
      <c r="AT31" s="895"/>
      <c r="AU31" s="895"/>
      <c r="AV31" s="895"/>
      <c r="AW31" s="423">
        <f>[1]Ф4Заполн!AV31</f>
        <v>0</v>
      </c>
      <c r="AX31" s="424">
        <f>[1]Ф4Заполн!AW31</f>
        <v>0</v>
      </c>
      <c r="AY31" s="895">
        <f>[1]Ф4Заполн!AX31</f>
        <v>0</v>
      </c>
      <c r="AZ31" s="895"/>
      <c r="BA31" s="895"/>
      <c r="BB31" s="895"/>
      <c r="BC31" s="895"/>
      <c r="BD31" s="423">
        <f>[1]Ф4Заполн!BC31</f>
        <v>0</v>
      </c>
      <c r="BE31" s="424">
        <f>[1]Ф4Заполн!BD31</f>
        <v>0</v>
      </c>
      <c r="BF31" s="895">
        <f>[1]Ф4Заполн!BE31</f>
        <v>0</v>
      </c>
      <c r="BG31" s="895"/>
      <c r="BH31" s="895"/>
      <c r="BI31" s="895"/>
      <c r="BJ31" s="423">
        <f>[1]Ф4Заполн!BI31</f>
        <v>0</v>
      </c>
      <c r="BK31" s="233"/>
      <c r="BL31" s="893">
        <f t="shared" si="1"/>
        <v>0</v>
      </c>
      <c r="BM31" s="893"/>
      <c r="BN31" s="893"/>
      <c r="BO31" s="893"/>
      <c r="BP31" s="893"/>
      <c r="BQ31" s="893"/>
      <c r="BR31" s="893"/>
      <c r="BS31" s="234"/>
      <c r="BT31" s="235"/>
      <c r="BU31" s="235"/>
      <c r="BV31" s="203" t="s">
        <v>460</v>
      </c>
      <c r="BW31" s="264" t="str">
        <f>IF(OR(AL31&gt;0,0&gt;AL31),IF(AR31&lt;0,IF(AL31=-AR31,"ОК","НЕТ"),"НЕТ"),"OK")</f>
        <v>OK</v>
      </c>
      <c r="BX31" s="203" t="s">
        <v>450</v>
      </c>
      <c r="BY31" s="262" t="str">
        <f>IF(AL20-Ф1Заполн!AZ90=0,"OK",AL20-Ф1Заполн!AZ90)</f>
        <v>OK</v>
      </c>
      <c r="BZ31" s="139"/>
      <c r="CA31" s="154"/>
      <c r="CB31" s="154"/>
    </row>
    <row r="32" spans="1:83" ht="27" customHeight="1" thickBot="1" x14ac:dyDescent="0.3">
      <c r="A32" s="912" t="s">
        <v>353</v>
      </c>
      <c r="B32" s="913"/>
      <c r="C32" s="913"/>
      <c r="D32" s="913"/>
      <c r="E32" s="913"/>
      <c r="F32" s="913"/>
      <c r="G32" s="913"/>
      <c r="H32" s="913"/>
      <c r="I32" s="913"/>
      <c r="J32" s="913"/>
      <c r="K32" s="914"/>
      <c r="L32" s="843" t="s">
        <v>322</v>
      </c>
      <c r="M32" s="843"/>
      <c r="N32" s="843"/>
      <c r="O32" s="843"/>
      <c r="P32" s="373"/>
      <c r="Q32" s="424">
        <f>[1]Ф4Заполн!P32</f>
        <v>0</v>
      </c>
      <c r="R32" s="895">
        <f>[1]Ф4Заполн!Q32</f>
        <v>0</v>
      </c>
      <c r="S32" s="895"/>
      <c r="T32" s="895"/>
      <c r="U32" s="895"/>
      <c r="V32" s="895"/>
      <c r="W32" s="423">
        <f>[1]Ф4Заполн!V32</f>
        <v>0</v>
      </c>
      <c r="X32" s="424">
        <f>[1]Ф4Заполн!W32</f>
        <v>0</v>
      </c>
      <c r="Y32" s="895">
        <f>[1]Ф4Заполн!X32</f>
        <v>0</v>
      </c>
      <c r="Z32" s="895"/>
      <c r="AA32" s="895"/>
      <c r="AB32" s="895"/>
      <c r="AC32" s="423">
        <f>[1]Ф4Заполн!AB32</f>
        <v>0</v>
      </c>
      <c r="AD32" s="424">
        <f>[1]Ф4Заполн!AC32</f>
        <v>0</v>
      </c>
      <c r="AE32" s="895">
        <f>[1]Ф4Заполн!AD32</f>
        <v>0</v>
      </c>
      <c r="AF32" s="895"/>
      <c r="AG32" s="895"/>
      <c r="AH32" s="895"/>
      <c r="AI32" s="895"/>
      <c r="AJ32" s="423">
        <f>[1]Ф4Заполн!AI32</f>
        <v>0</v>
      </c>
      <c r="AK32" s="424">
        <f>[1]Ф4Заполн!AJ32</f>
        <v>0</v>
      </c>
      <c r="AL32" s="895">
        <f>[1]Ф4Заполн!AK32</f>
        <v>0</v>
      </c>
      <c r="AM32" s="895"/>
      <c r="AN32" s="895"/>
      <c r="AO32" s="895"/>
      <c r="AP32" s="423">
        <f>[1]Ф4Заполн!AO32</f>
        <v>0</v>
      </c>
      <c r="AQ32" s="424">
        <f>[1]Ф4Заполн!AP32</f>
        <v>0</v>
      </c>
      <c r="AR32" s="895">
        <f>[1]Ф4Заполн!AQ32</f>
        <v>0</v>
      </c>
      <c r="AS32" s="895"/>
      <c r="AT32" s="895"/>
      <c r="AU32" s="895"/>
      <c r="AV32" s="895"/>
      <c r="AW32" s="423">
        <f>[1]Ф4Заполн!AV32</f>
        <v>0</v>
      </c>
      <c r="AX32" s="424">
        <f>[1]Ф4Заполн!AW32</f>
        <v>0</v>
      </c>
      <c r="AY32" s="895">
        <f>[1]Ф4Заполн!AX32</f>
        <v>0</v>
      </c>
      <c r="AZ32" s="895"/>
      <c r="BA32" s="895"/>
      <c r="BB32" s="895"/>
      <c r="BC32" s="895"/>
      <c r="BD32" s="423">
        <f>[1]Ф4Заполн!BC32</f>
        <v>0</v>
      </c>
      <c r="BE32" s="424">
        <f>[1]Ф4Заполн!BD32</f>
        <v>0</v>
      </c>
      <c r="BF32" s="895">
        <f>[1]Ф4Заполн!BE32</f>
        <v>0</v>
      </c>
      <c r="BG32" s="895"/>
      <c r="BH32" s="895"/>
      <c r="BI32" s="895"/>
      <c r="BJ32" s="423">
        <f>[1]Ф4Заполн!BI32</f>
        <v>0</v>
      </c>
      <c r="BK32" s="233"/>
      <c r="BL32" s="893">
        <f t="shared" si="1"/>
        <v>0</v>
      </c>
      <c r="BM32" s="893"/>
      <c r="BN32" s="893"/>
      <c r="BO32" s="893"/>
      <c r="BP32" s="893"/>
      <c r="BQ32" s="893"/>
      <c r="BR32" s="893"/>
      <c r="BS32" s="234"/>
      <c r="BT32" s="235"/>
      <c r="BU32" s="235"/>
      <c r="BV32" s="228"/>
      <c r="BW32" s="228"/>
      <c r="BX32" s="203" t="s">
        <v>451</v>
      </c>
      <c r="BY32" s="262" t="str">
        <f>IF(AR20-Ф1Заполн!BA91=0,"OK",AR20-Ф1Заполн!BA91)</f>
        <v>OK</v>
      </c>
      <c r="BZ32" s="139"/>
      <c r="CA32" s="154"/>
      <c r="CB32" s="154"/>
    </row>
    <row r="33" spans="1:80" ht="28.5" customHeight="1" thickBot="1" x14ac:dyDescent="0.3">
      <c r="A33" s="912" t="s">
        <v>354</v>
      </c>
      <c r="B33" s="913"/>
      <c r="C33" s="913"/>
      <c r="D33" s="913"/>
      <c r="E33" s="913"/>
      <c r="F33" s="913"/>
      <c r="G33" s="913"/>
      <c r="H33" s="913"/>
      <c r="I33" s="913"/>
      <c r="J33" s="913"/>
      <c r="K33" s="914"/>
      <c r="L33" s="843" t="s">
        <v>323</v>
      </c>
      <c r="M33" s="843"/>
      <c r="N33" s="843"/>
      <c r="O33" s="843"/>
      <c r="P33" s="373"/>
      <c r="Q33" s="424">
        <f>[1]Ф4Заполн!P33</f>
        <v>0</v>
      </c>
      <c r="R33" s="895">
        <f>[1]Ф4Заполн!Q33</f>
        <v>0</v>
      </c>
      <c r="S33" s="895"/>
      <c r="T33" s="895"/>
      <c r="U33" s="895"/>
      <c r="V33" s="895"/>
      <c r="W33" s="423">
        <f>[1]Ф4Заполн!V33</f>
        <v>0</v>
      </c>
      <c r="X33" s="424">
        <f>[1]Ф4Заполн!W33</f>
        <v>0</v>
      </c>
      <c r="Y33" s="895">
        <f>[1]Ф4Заполн!X33</f>
        <v>0</v>
      </c>
      <c r="Z33" s="895"/>
      <c r="AA33" s="895"/>
      <c r="AB33" s="895"/>
      <c r="AC33" s="423">
        <f>[1]Ф4Заполн!AB33</f>
        <v>0</v>
      </c>
      <c r="AD33" s="424">
        <f>[1]Ф4Заполн!AC33</f>
        <v>0</v>
      </c>
      <c r="AE33" s="895">
        <f>[1]Ф4Заполн!AD33</f>
        <v>0</v>
      </c>
      <c r="AF33" s="895"/>
      <c r="AG33" s="895"/>
      <c r="AH33" s="895"/>
      <c r="AI33" s="895"/>
      <c r="AJ33" s="423">
        <f>[1]Ф4Заполн!AI33</f>
        <v>0</v>
      </c>
      <c r="AK33" s="424">
        <f>[1]Ф4Заполн!AJ33</f>
        <v>0</v>
      </c>
      <c r="AL33" s="895">
        <f>[1]Ф4Заполн!AK33</f>
        <v>0</v>
      </c>
      <c r="AM33" s="895"/>
      <c r="AN33" s="895"/>
      <c r="AO33" s="895"/>
      <c r="AP33" s="423">
        <f>[1]Ф4Заполн!AO33</f>
        <v>0</v>
      </c>
      <c r="AQ33" s="424">
        <f>[1]Ф4Заполн!AP33</f>
        <v>0</v>
      </c>
      <c r="AR33" s="895">
        <f>[1]Ф4Заполн!AQ33</f>
        <v>0</v>
      </c>
      <c r="AS33" s="895"/>
      <c r="AT33" s="895"/>
      <c r="AU33" s="895"/>
      <c r="AV33" s="895"/>
      <c r="AW33" s="423">
        <f>[1]Ф4Заполн!AV33</f>
        <v>0</v>
      </c>
      <c r="AX33" s="424">
        <f>[1]Ф4Заполн!AW33</f>
        <v>0</v>
      </c>
      <c r="AY33" s="895">
        <f>[1]Ф4Заполн!AX33</f>
        <v>0</v>
      </c>
      <c r="AZ33" s="895"/>
      <c r="BA33" s="895"/>
      <c r="BB33" s="895"/>
      <c r="BC33" s="895"/>
      <c r="BD33" s="423">
        <f>[1]Ф4Заполн!BC33</f>
        <v>0</v>
      </c>
      <c r="BE33" s="424">
        <f>[1]Ф4Заполн!BD33</f>
        <v>0</v>
      </c>
      <c r="BF33" s="895">
        <f>[1]Ф4Заполн!BE33</f>
        <v>0</v>
      </c>
      <c r="BG33" s="895"/>
      <c r="BH33" s="895"/>
      <c r="BI33" s="895"/>
      <c r="BJ33" s="423">
        <f>[1]Ф4Заполн!BI33</f>
        <v>0</v>
      </c>
      <c r="BK33" s="233"/>
      <c r="BL33" s="893">
        <f t="shared" si="1"/>
        <v>0</v>
      </c>
      <c r="BM33" s="893"/>
      <c r="BN33" s="893"/>
      <c r="BO33" s="893"/>
      <c r="BP33" s="893"/>
      <c r="BQ33" s="893"/>
      <c r="BR33" s="893"/>
      <c r="BS33" s="234"/>
      <c r="BT33" s="235"/>
      <c r="BU33" s="235"/>
      <c r="BV33" s="228"/>
      <c r="BW33" s="228"/>
      <c r="BX33" s="203" t="s">
        <v>452</v>
      </c>
      <c r="BY33" s="262" t="str">
        <f>IF(AY20+Ф1Заполн!BB92=0,"OK",AY20+Ф1Заполн!BA91)</f>
        <v>OK</v>
      </c>
      <c r="BZ33" s="139"/>
      <c r="CA33" s="154"/>
      <c r="CB33" s="154"/>
    </row>
    <row r="34" spans="1:80" ht="25.5" customHeight="1" thickBot="1" x14ac:dyDescent="0.3">
      <c r="A34" s="912" t="s">
        <v>355</v>
      </c>
      <c r="B34" s="913"/>
      <c r="C34" s="913"/>
      <c r="D34" s="913"/>
      <c r="E34" s="913"/>
      <c r="F34" s="913"/>
      <c r="G34" s="913"/>
      <c r="H34" s="913"/>
      <c r="I34" s="913"/>
      <c r="J34" s="913"/>
      <c r="K34" s="914"/>
      <c r="L34" s="843" t="s">
        <v>324</v>
      </c>
      <c r="M34" s="843"/>
      <c r="N34" s="843"/>
      <c r="O34" s="843"/>
      <c r="P34" s="373"/>
      <c r="Q34" s="424">
        <f>[1]Ф4Заполн!P34</f>
        <v>0</v>
      </c>
      <c r="R34" s="895">
        <f>[1]Ф4Заполн!Q34</f>
        <v>0</v>
      </c>
      <c r="S34" s="895"/>
      <c r="T34" s="895"/>
      <c r="U34" s="895"/>
      <c r="V34" s="895"/>
      <c r="W34" s="423">
        <f>[1]Ф4Заполн!V34</f>
        <v>0</v>
      </c>
      <c r="X34" s="424">
        <f>[1]Ф4Заполн!W34</f>
        <v>0</v>
      </c>
      <c r="Y34" s="895">
        <f>[1]Ф4Заполн!X34</f>
        <v>0</v>
      </c>
      <c r="Z34" s="895"/>
      <c r="AA34" s="895"/>
      <c r="AB34" s="895"/>
      <c r="AC34" s="423">
        <f>[1]Ф4Заполн!AB34</f>
        <v>0</v>
      </c>
      <c r="AD34" s="424">
        <f>[1]Ф4Заполн!AC34</f>
        <v>0</v>
      </c>
      <c r="AE34" s="895">
        <f>[1]Ф4Заполн!AD34</f>
        <v>0</v>
      </c>
      <c r="AF34" s="895"/>
      <c r="AG34" s="895"/>
      <c r="AH34" s="895"/>
      <c r="AI34" s="895"/>
      <c r="AJ34" s="423">
        <f>[1]Ф4Заполн!AI34</f>
        <v>0</v>
      </c>
      <c r="AK34" s="424">
        <f>[1]Ф4Заполн!AJ34</f>
        <v>0</v>
      </c>
      <c r="AL34" s="895">
        <f>[1]Ф4Заполн!AK34</f>
        <v>0</v>
      </c>
      <c r="AM34" s="895"/>
      <c r="AN34" s="895"/>
      <c r="AO34" s="895"/>
      <c r="AP34" s="423">
        <f>[1]Ф4Заполн!AO34</f>
        <v>0</v>
      </c>
      <c r="AQ34" s="424">
        <f>[1]Ф4Заполн!AP34</f>
        <v>0</v>
      </c>
      <c r="AR34" s="895">
        <f>[1]Ф4Заполн!AQ34</f>
        <v>0</v>
      </c>
      <c r="AS34" s="895"/>
      <c r="AT34" s="895"/>
      <c r="AU34" s="895"/>
      <c r="AV34" s="895"/>
      <c r="AW34" s="423">
        <f>[1]Ф4Заполн!AV34</f>
        <v>0</v>
      </c>
      <c r="AX34" s="424">
        <f>[1]Ф4Заполн!AW34</f>
        <v>0</v>
      </c>
      <c r="AY34" s="895">
        <f>[1]Ф4Заполн!AX34</f>
        <v>0</v>
      </c>
      <c r="AZ34" s="895"/>
      <c r="BA34" s="895"/>
      <c r="BB34" s="895"/>
      <c r="BC34" s="895"/>
      <c r="BD34" s="423">
        <f>[1]Ф4Заполн!BC34</f>
        <v>0</v>
      </c>
      <c r="BE34" s="424">
        <f>[1]Ф4Заполн!BD34</f>
        <v>0</v>
      </c>
      <c r="BF34" s="895">
        <f>[1]Ф4Заполн!BE34</f>
        <v>0</v>
      </c>
      <c r="BG34" s="895"/>
      <c r="BH34" s="895"/>
      <c r="BI34" s="895"/>
      <c r="BJ34" s="423">
        <f>[1]Ф4Заполн!BI34</f>
        <v>0</v>
      </c>
      <c r="BK34" s="233"/>
      <c r="BL34" s="893">
        <f t="shared" si="1"/>
        <v>0</v>
      </c>
      <c r="BM34" s="893"/>
      <c r="BN34" s="893"/>
      <c r="BO34" s="893"/>
      <c r="BP34" s="893"/>
      <c r="BQ34" s="893"/>
      <c r="BR34" s="893"/>
      <c r="BS34" s="234"/>
      <c r="BT34" s="235"/>
      <c r="BU34" s="235"/>
      <c r="BV34" s="228"/>
      <c r="BW34" s="228"/>
      <c r="BX34" s="203" t="s">
        <v>453</v>
      </c>
      <c r="BY34" s="262" t="str">
        <f>IF(BF20+Ф1Заполн!BB93=0,"OK",BF20+Ф1Заполн!BB93)</f>
        <v>OK</v>
      </c>
      <c r="BZ34" s="139"/>
      <c r="CA34" s="154"/>
      <c r="CB34" s="154"/>
    </row>
    <row r="35" spans="1:80" s="243" customFormat="1" ht="15.75" thickBot="1" x14ac:dyDescent="0.3">
      <c r="A35" s="901" t="s">
        <v>310</v>
      </c>
      <c r="B35" s="902"/>
      <c r="C35" s="902"/>
      <c r="D35" s="902"/>
      <c r="E35" s="902"/>
      <c r="F35" s="902"/>
      <c r="G35" s="902"/>
      <c r="H35" s="902"/>
      <c r="I35" s="902"/>
      <c r="J35" s="902"/>
      <c r="K35" s="903"/>
      <c r="L35" s="915">
        <v>4240</v>
      </c>
      <c r="M35" s="916"/>
      <c r="N35" s="916"/>
      <c r="O35" s="917"/>
      <c r="P35" s="321"/>
      <c r="Q35" s="425">
        <f>[1]Ф4Заполн!P35</f>
        <v>0</v>
      </c>
      <c r="R35" s="430">
        <f>[1]Ф4Заполн!Q35</f>
        <v>0</v>
      </c>
      <c r="S35" s="430">
        <f>[1]Ф4Заполн!R35</f>
        <v>0</v>
      </c>
      <c r="T35" s="430">
        <f>[1]Ф4Заполн!S35</f>
        <v>0</v>
      </c>
      <c r="U35" s="430">
        <f>[1]Ф4Заполн!T35</f>
        <v>0</v>
      </c>
      <c r="V35" s="430">
        <f>[1]Ф4Заполн!U35</f>
        <v>0</v>
      </c>
      <c r="W35" s="426">
        <f>[1]Ф4Заполн!V35</f>
        <v>0</v>
      </c>
      <c r="X35" s="425">
        <f>[1]Ф4Заполн!W35</f>
        <v>0</v>
      </c>
      <c r="Y35" s="430">
        <f>[1]Ф4Заполн!X35</f>
        <v>0</v>
      </c>
      <c r="Z35" s="430">
        <f>[1]Ф4Заполн!Y35</f>
        <v>0</v>
      </c>
      <c r="AA35" s="430">
        <f>[1]Ф4Заполн!Z35</f>
        <v>0</v>
      </c>
      <c r="AB35" s="430">
        <f>[1]Ф4Заполн!AA35</f>
        <v>0</v>
      </c>
      <c r="AC35" s="426">
        <f>[1]Ф4Заполн!AB35</f>
        <v>0</v>
      </c>
      <c r="AD35" s="425">
        <f>[1]Ф4Заполн!AC35</f>
        <v>0</v>
      </c>
      <c r="AE35" s="430">
        <f>[1]Ф4Заполн!AD35</f>
        <v>0</v>
      </c>
      <c r="AF35" s="430">
        <f>[1]Ф4Заполн!AE35</f>
        <v>0</v>
      </c>
      <c r="AG35" s="430">
        <f>[1]Ф4Заполн!AF35</f>
        <v>0</v>
      </c>
      <c r="AH35" s="430">
        <f>[1]Ф4Заполн!AG35</f>
        <v>0</v>
      </c>
      <c r="AI35" s="430">
        <f>[1]Ф4Заполн!AH35</f>
        <v>0</v>
      </c>
      <c r="AJ35" s="426">
        <f>[1]Ф4Заполн!AI35</f>
        <v>0</v>
      </c>
      <c r="AK35" s="425">
        <f>[1]Ф4Заполн!AJ35</f>
        <v>0</v>
      </c>
      <c r="AL35" s="430">
        <f>[1]Ф4Заполн!AK35</f>
        <v>0</v>
      </c>
      <c r="AM35" s="430">
        <f>[1]Ф4Заполн!AL35</f>
        <v>0</v>
      </c>
      <c r="AN35" s="430">
        <f>[1]Ф4Заполн!AM35</f>
        <v>0</v>
      </c>
      <c r="AO35" s="430">
        <f>[1]Ф4Заполн!AN35</f>
        <v>0</v>
      </c>
      <c r="AP35" s="426">
        <f>[1]Ф4Заполн!AO35</f>
        <v>0</v>
      </c>
      <c r="AQ35" s="425">
        <f>[1]Ф4Заполн!AP35</f>
        <v>0</v>
      </c>
      <c r="AR35" s="430">
        <f>[1]Ф4Заполн!AQ35</f>
        <v>0</v>
      </c>
      <c r="AS35" s="430">
        <f>[1]Ф4Заполн!AR35</f>
        <v>0</v>
      </c>
      <c r="AT35" s="430">
        <f>[1]Ф4Заполн!AS35</f>
        <v>0</v>
      </c>
      <c r="AU35" s="430">
        <f>[1]Ф4Заполн!AT35</f>
        <v>0</v>
      </c>
      <c r="AV35" s="430">
        <f>[1]Ф4Заполн!AU35</f>
        <v>0</v>
      </c>
      <c r="AW35" s="426">
        <f>[1]Ф4Заполн!AV35</f>
        <v>0</v>
      </c>
      <c r="AX35" s="425">
        <f>[1]Ф4Заполн!AW35</f>
        <v>0</v>
      </c>
      <c r="AY35" s="430">
        <f>[1]Ф4Заполн!AX35</f>
        <v>0</v>
      </c>
      <c r="AZ35" s="430">
        <f>[1]Ф4Заполн!AY35</f>
        <v>0</v>
      </c>
      <c r="BA35" s="430">
        <f>[1]Ф4Заполн!AZ35</f>
        <v>0</v>
      </c>
      <c r="BB35" s="430">
        <f>[1]Ф4Заполн!BA35</f>
        <v>0</v>
      </c>
      <c r="BC35" s="430">
        <f>[1]Ф4Заполн!BB35</f>
        <v>0</v>
      </c>
      <c r="BD35" s="426">
        <f>[1]Ф4Заполн!BC35</f>
        <v>0</v>
      </c>
      <c r="BE35" s="425">
        <f>[1]Ф4Заполн!BD35</f>
        <v>0</v>
      </c>
      <c r="BF35" s="430">
        <f>[1]Ф4Заполн!BE35</f>
        <v>0</v>
      </c>
      <c r="BG35" s="430">
        <f>[1]Ф4Заполн!BF35</f>
        <v>0</v>
      </c>
      <c r="BH35" s="430">
        <f>[1]Ф4Заполн!BG35</f>
        <v>0</v>
      </c>
      <c r="BI35" s="430">
        <f>[1]Ф4Заполн!BH35</f>
        <v>0</v>
      </c>
      <c r="BJ35" s="426">
        <f>[1]Ф4Заполн!BI35</f>
        <v>0</v>
      </c>
      <c r="BK35" s="236"/>
      <c r="BL35" s="921"/>
      <c r="BM35" s="921"/>
      <c r="BN35" s="921"/>
      <c r="BO35" s="921"/>
      <c r="BP35" s="921"/>
      <c r="BQ35" s="921"/>
      <c r="BR35" s="921"/>
      <c r="BS35" s="237"/>
      <c r="BT35" s="235"/>
      <c r="BU35" s="235"/>
      <c r="BV35" s="242"/>
      <c r="BW35" s="242"/>
      <c r="BX35" s="203" t="s">
        <v>454</v>
      </c>
      <c r="BY35" s="262" t="str">
        <f>IF(BL20-Ф1Заполн!AZ95=0,"OK",BL20-Ф1Заполн!AZ95)</f>
        <v>OK</v>
      </c>
      <c r="BZ35" s="139"/>
      <c r="CA35" s="154"/>
      <c r="CB35" s="154"/>
    </row>
    <row r="36" spans="1:80" s="243" customFormat="1" ht="15.75" thickBot="1" x14ac:dyDescent="0.3">
      <c r="A36" s="890" t="s">
        <v>311</v>
      </c>
      <c r="B36" s="891"/>
      <c r="C36" s="891"/>
      <c r="D36" s="891"/>
      <c r="E36" s="891"/>
      <c r="F36" s="891"/>
      <c r="G36" s="891"/>
      <c r="H36" s="891"/>
      <c r="I36" s="891"/>
      <c r="J36" s="891"/>
      <c r="K36" s="892"/>
      <c r="L36" s="918"/>
      <c r="M36" s="919"/>
      <c r="N36" s="919"/>
      <c r="O36" s="920"/>
      <c r="P36" s="449" t="s">
        <v>488</v>
      </c>
      <c r="Q36" s="433">
        <f>[1]Ф4Заполн!P36</f>
        <v>0</v>
      </c>
      <c r="R36" s="868">
        <f>[1]Ф4Заполн!Q36</f>
        <v>8500</v>
      </c>
      <c r="S36" s="868"/>
      <c r="T36" s="868"/>
      <c r="U36" s="868"/>
      <c r="V36" s="868"/>
      <c r="W36" s="434">
        <f>[1]Ф4Заполн!V36</f>
        <v>0</v>
      </c>
      <c r="X36" s="433">
        <f>[1]Ф4Заполн!W36</f>
        <v>0</v>
      </c>
      <c r="Y36" s="868">
        <f>[1]Ф4Заполн!X36</f>
        <v>0</v>
      </c>
      <c r="Z36" s="868"/>
      <c r="AA36" s="868"/>
      <c r="AB36" s="868"/>
      <c r="AC36" s="434">
        <f>[1]Ф4Заполн!AB36</f>
        <v>0</v>
      </c>
      <c r="AD36" s="433">
        <f>[1]Ф4Заполн!AC36</f>
        <v>0</v>
      </c>
      <c r="AE36" s="868">
        <f>[1]Ф4Заполн!AD36</f>
        <v>0</v>
      </c>
      <c r="AF36" s="868"/>
      <c r="AG36" s="868"/>
      <c r="AH36" s="868"/>
      <c r="AI36" s="868"/>
      <c r="AJ36" s="434">
        <f>[1]Ф4Заполн!AI36</f>
        <v>0</v>
      </c>
      <c r="AK36" s="433">
        <f>[1]Ф4Заполн!AJ36</f>
        <v>0</v>
      </c>
      <c r="AL36" s="868">
        <f>[1]Ф4Заполн!AK36</f>
        <v>0</v>
      </c>
      <c r="AM36" s="868"/>
      <c r="AN36" s="868"/>
      <c r="AO36" s="868"/>
      <c r="AP36" s="434">
        <f>[1]Ф4Заполн!AO36</f>
        <v>0</v>
      </c>
      <c r="AQ36" s="433">
        <f>[1]Ф4Заполн!AP36</f>
        <v>0</v>
      </c>
      <c r="AR36" s="868">
        <f>[1]Ф4Заполн!AQ36</f>
        <v>0</v>
      </c>
      <c r="AS36" s="868"/>
      <c r="AT36" s="868"/>
      <c r="AU36" s="868"/>
      <c r="AV36" s="868"/>
      <c r="AW36" s="434">
        <f>[1]Ф4Заполн!AV36</f>
        <v>0</v>
      </c>
      <c r="AX36" s="433">
        <f>[1]Ф4Заполн!AW36</f>
        <v>0</v>
      </c>
      <c r="AY36" s="868">
        <f>[1]Ф4Заполн!AX36</f>
        <v>-8500</v>
      </c>
      <c r="AZ36" s="868"/>
      <c r="BA36" s="868"/>
      <c r="BB36" s="868"/>
      <c r="BC36" s="868"/>
      <c r="BD36" s="434">
        <f>[1]Ф4Заполн!BC36</f>
        <v>0</v>
      </c>
      <c r="BE36" s="433">
        <f>[1]Ф4Заполн!BD36</f>
        <v>0</v>
      </c>
      <c r="BF36" s="868">
        <f>[1]Ф4Заполн!BE36</f>
        <v>0</v>
      </c>
      <c r="BG36" s="868"/>
      <c r="BH36" s="868"/>
      <c r="BI36" s="868"/>
      <c r="BJ36" s="434">
        <f>[1]Ф4Заполн!BI36</f>
        <v>0</v>
      </c>
      <c r="BK36" s="241"/>
      <c r="BL36" s="881">
        <f>SUM(R36,Y36,AE36,AL36,AR36,AY36,BF36)</f>
        <v>0</v>
      </c>
      <c r="BM36" s="881"/>
      <c r="BN36" s="881"/>
      <c r="BO36" s="881"/>
      <c r="BP36" s="881"/>
      <c r="BQ36" s="881"/>
      <c r="BR36" s="881"/>
      <c r="BS36" s="240"/>
      <c r="BT36" s="235"/>
      <c r="BU36" s="235"/>
      <c r="BV36" s="244"/>
      <c r="BW36" s="244"/>
      <c r="BZ36" s="139"/>
      <c r="CA36" s="154"/>
      <c r="CB36" s="154"/>
    </row>
    <row r="37" spans="1:80" ht="15.75" thickBot="1" x14ac:dyDescent="0.3">
      <c r="A37" s="923" t="s">
        <v>312</v>
      </c>
      <c r="B37" s="923"/>
      <c r="C37" s="923"/>
      <c r="D37" s="923"/>
      <c r="E37" s="923"/>
      <c r="F37" s="923"/>
      <c r="G37" s="923"/>
      <c r="H37" s="923"/>
      <c r="I37" s="923"/>
      <c r="J37" s="923"/>
      <c r="K37" s="923"/>
      <c r="L37" s="843">
        <v>4245</v>
      </c>
      <c r="M37" s="843"/>
      <c r="N37" s="843"/>
      <c r="O37" s="843"/>
      <c r="P37" s="373" t="s">
        <v>488</v>
      </c>
      <c r="Q37" s="424">
        <f>[1]Ф4Заполн!P37</f>
        <v>0</v>
      </c>
      <c r="R37" s="895">
        <f>[1]Ф4Заполн!Q37</f>
        <v>0</v>
      </c>
      <c r="S37" s="895"/>
      <c r="T37" s="895"/>
      <c r="U37" s="895"/>
      <c r="V37" s="895"/>
      <c r="W37" s="423">
        <f>[1]Ф4Заполн!V37</f>
        <v>0</v>
      </c>
      <c r="X37" s="424">
        <f>[1]Ф4Заполн!W37</f>
        <v>0</v>
      </c>
      <c r="Y37" s="895">
        <f>[1]Ф4Заполн!X37</f>
        <v>0</v>
      </c>
      <c r="Z37" s="895"/>
      <c r="AA37" s="895"/>
      <c r="AB37" s="895"/>
      <c r="AC37" s="423">
        <f>[1]Ф4Заполн!AB37</f>
        <v>0</v>
      </c>
      <c r="AD37" s="424">
        <f>[1]Ф4Заполн!AC37</f>
        <v>0</v>
      </c>
      <c r="AE37" s="895">
        <f>[1]Ф4Заполн!AD37</f>
        <v>0</v>
      </c>
      <c r="AF37" s="895"/>
      <c r="AG37" s="895"/>
      <c r="AH37" s="895"/>
      <c r="AI37" s="895"/>
      <c r="AJ37" s="423">
        <f>[1]Ф4Заполн!AI37</f>
        <v>0</v>
      </c>
      <c r="AK37" s="424">
        <f>[1]Ф4Заполн!AJ37</f>
        <v>0</v>
      </c>
      <c r="AL37" s="895">
        <f>[1]Ф4Заполн!AK37</f>
        <v>0</v>
      </c>
      <c r="AM37" s="895"/>
      <c r="AN37" s="895"/>
      <c r="AO37" s="895"/>
      <c r="AP37" s="423">
        <f>[1]Ф4Заполн!AO37</f>
        <v>0</v>
      </c>
      <c r="AQ37" s="424">
        <f>[1]Ф4Заполн!AP37</f>
        <v>0</v>
      </c>
      <c r="AR37" s="895">
        <f>[1]Ф4Заполн!AQ37</f>
        <v>0</v>
      </c>
      <c r="AS37" s="895"/>
      <c r="AT37" s="895"/>
      <c r="AU37" s="895"/>
      <c r="AV37" s="895"/>
      <c r="AW37" s="423">
        <f>[1]Ф4Заполн!AV37</f>
        <v>0</v>
      </c>
      <c r="AX37" s="424">
        <f>[1]Ф4Заполн!AW37</f>
        <v>0</v>
      </c>
      <c r="AY37" s="895">
        <f>[1]Ф4Заполн!AX37</f>
        <v>8500</v>
      </c>
      <c r="AZ37" s="895"/>
      <c r="BA37" s="895"/>
      <c r="BB37" s="895"/>
      <c r="BC37" s="895"/>
      <c r="BD37" s="423">
        <f>[1]Ф4Заполн!BC37</f>
        <v>0</v>
      </c>
      <c r="BE37" s="424">
        <f>[1]Ф4Заполн!BD37</f>
        <v>0</v>
      </c>
      <c r="BF37" s="895">
        <f>[1]Ф4Заполн!BE37</f>
        <v>0</v>
      </c>
      <c r="BG37" s="895"/>
      <c r="BH37" s="895"/>
      <c r="BI37" s="895"/>
      <c r="BJ37" s="423">
        <f>[1]Ф4Заполн!BI37</f>
        <v>0</v>
      </c>
      <c r="BK37" s="233"/>
      <c r="BL37" s="881">
        <f>SUM(R37,Y37,AE37,AL37,AR37,AY37,BF37)</f>
        <v>8500</v>
      </c>
      <c r="BM37" s="881"/>
      <c r="BN37" s="881"/>
      <c r="BO37" s="881"/>
      <c r="BP37" s="881"/>
      <c r="BQ37" s="881"/>
      <c r="BR37" s="881"/>
      <c r="BS37" s="234"/>
      <c r="BT37" s="235"/>
      <c r="BU37" s="235"/>
      <c r="BV37" s="225"/>
      <c r="BW37" s="225"/>
      <c r="BX37" s="155" t="s">
        <v>464</v>
      </c>
      <c r="BY37" s="262" t="str">
        <f>IF(R50-Ф1Заполн!BI84=0,"OK",R50-Ф1Заполн!BI84)</f>
        <v>OK</v>
      </c>
      <c r="BZ37" s="139"/>
      <c r="CA37" s="154"/>
      <c r="CB37" s="154"/>
    </row>
    <row r="38" spans="1:80" ht="13.5" thickBot="1" x14ac:dyDescent="0.25">
      <c r="A38" s="901" t="s">
        <v>313</v>
      </c>
      <c r="B38" s="902"/>
      <c r="C38" s="902"/>
      <c r="D38" s="902"/>
      <c r="E38" s="902"/>
      <c r="F38" s="902"/>
      <c r="G38" s="902"/>
      <c r="H38" s="902"/>
      <c r="I38" s="902"/>
      <c r="J38" s="902"/>
      <c r="K38" s="903"/>
      <c r="L38" s="915">
        <v>4260</v>
      </c>
      <c r="M38" s="916"/>
      <c r="N38" s="916"/>
      <c r="O38" s="917"/>
      <c r="P38" s="321"/>
      <c r="Q38" s="425">
        <f>[1]Ф4Заполн!P38</f>
        <v>0</v>
      </c>
      <c r="R38" s="430">
        <f>[1]Ф4Заполн!Q38</f>
        <v>0</v>
      </c>
      <c r="S38" s="430">
        <f>[1]Ф4Заполн!R38</f>
        <v>0</v>
      </c>
      <c r="T38" s="430">
        <f>[1]Ф4Заполн!S38</f>
        <v>0</v>
      </c>
      <c r="U38" s="430">
        <f>[1]Ф4Заполн!T38</f>
        <v>0</v>
      </c>
      <c r="V38" s="430">
        <f>[1]Ф4Заполн!U38</f>
        <v>0</v>
      </c>
      <c r="W38" s="426">
        <f>[1]Ф4Заполн!V38</f>
        <v>0</v>
      </c>
      <c r="X38" s="425">
        <f>[1]Ф4Заполн!W38</f>
        <v>0</v>
      </c>
      <c r="Y38" s="430">
        <f>[1]Ф4Заполн!X38</f>
        <v>0</v>
      </c>
      <c r="Z38" s="430">
        <f>[1]Ф4Заполн!Y38</f>
        <v>0</v>
      </c>
      <c r="AA38" s="430">
        <f>[1]Ф4Заполн!Z38</f>
        <v>0</v>
      </c>
      <c r="AB38" s="430">
        <f>[1]Ф4Заполн!AA38</f>
        <v>0</v>
      </c>
      <c r="AC38" s="426">
        <f>[1]Ф4Заполн!AB38</f>
        <v>0</v>
      </c>
      <c r="AD38" s="425">
        <f>[1]Ф4Заполн!AC38</f>
        <v>0</v>
      </c>
      <c r="AE38" s="430">
        <f>[1]Ф4Заполн!AD38</f>
        <v>0</v>
      </c>
      <c r="AF38" s="430">
        <f>[1]Ф4Заполн!AE38</f>
        <v>0</v>
      </c>
      <c r="AG38" s="430">
        <f>[1]Ф4Заполн!AF38</f>
        <v>0</v>
      </c>
      <c r="AH38" s="430">
        <f>[1]Ф4Заполн!AG38</f>
        <v>0</v>
      </c>
      <c r="AI38" s="430">
        <f>[1]Ф4Заполн!AH38</f>
        <v>0</v>
      </c>
      <c r="AJ38" s="426">
        <f>[1]Ф4Заполн!AI38</f>
        <v>0</v>
      </c>
      <c r="AK38" s="425">
        <f>[1]Ф4Заполн!AJ38</f>
        <v>0</v>
      </c>
      <c r="AL38" s="430">
        <f>[1]Ф4Заполн!AK38</f>
        <v>0</v>
      </c>
      <c r="AM38" s="430">
        <f>[1]Ф4Заполн!AL38</f>
        <v>0</v>
      </c>
      <c r="AN38" s="430">
        <f>[1]Ф4Заполн!AM38</f>
        <v>0</v>
      </c>
      <c r="AO38" s="430">
        <f>[1]Ф4Заполн!AN38</f>
        <v>0</v>
      </c>
      <c r="AP38" s="426">
        <f>[1]Ф4Заполн!AO38</f>
        <v>0</v>
      </c>
      <c r="AQ38" s="425">
        <f>[1]Ф4Заполн!AP38</f>
        <v>0</v>
      </c>
      <c r="AR38" s="430">
        <f>[1]Ф4Заполн!AQ38</f>
        <v>0</v>
      </c>
      <c r="AS38" s="430">
        <f>[1]Ф4Заполн!AR38</f>
        <v>0</v>
      </c>
      <c r="AT38" s="430">
        <f>[1]Ф4Заполн!AS38</f>
        <v>0</v>
      </c>
      <c r="AU38" s="430">
        <f>[1]Ф4Заполн!AT38</f>
        <v>0</v>
      </c>
      <c r="AV38" s="430">
        <f>[1]Ф4Заполн!AU38</f>
        <v>0</v>
      </c>
      <c r="AW38" s="426">
        <f>[1]Ф4Заполн!AV38</f>
        <v>0</v>
      </c>
      <c r="AX38" s="425">
        <f>[1]Ф4Заполн!AW38</f>
        <v>0</v>
      </c>
      <c r="AY38" s="430">
        <f>[1]Ф4Заполн!AX38</f>
        <v>0</v>
      </c>
      <c r="AZ38" s="430">
        <f>[1]Ф4Заполн!AY38</f>
        <v>0</v>
      </c>
      <c r="BA38" s="430">
        <f>[1]Ф4Заполн!AZ38</f>
        <v>0</v>
      </c>
      <c r="BB38" s="430">
        <f>[1]Ф4Заполн!BA38</f>
        <v>0</v>
      </c>
      <c r="BC38" s="430">
        <f>[1]Ф4Заполн!BB38</f>
        <v>0</v>
      </c>
      <c r="BD38" s="426">
        <f>[1]Ф4Заполн!BC38</f>
        <v>0</v>
      </c>
      <c r="BE38" s="425">
        <f>[1]Ф4Заполн!BD38</f>
        <v>0</v>
      </c>
      <c r="BF38" s="430">
        <f>[1]Ф4Заполн!BE38</f>
        <v>0</v>
      </c>
      <c r="BG38" s="430">
        <f>[1]Ф4Заполн!BF38</f>
        <v>0</v>
      </c>
      <c r="BH38" s="430">
        <f>[1]Ф4Заполн!BG38</f>
        <v>0</v>
      </c>
      <c r="BI38" s="430">
        <f>[1]Ф4Заполн!BH38</f>
        <v>0</v>
      </c>
      <c r="BJ38" s="426">
        <f>[1]Ф4Заполн!BI38</f>
        <v>0</v>
      </c>
      <c r="BK38" s="236"/>
      <c r="BL38" s="238"/>
      <c r="BM38" s="238"/>
      <c r="BN38" s="238"/>
      <c r="BO38" s="238"/>
      <c r="BP38" s="238"/>
      <c r="BQ38" s="238"/>
      <c r="BR38" s="238"/>
      <c r="BS38" s="237"/>
      <c r="BT38" s="235"/>
      <c r="BU38" s="235"/>
      <c r="BV38" s="225"/>
      <c r="BW38" s="225"/>
      <c r="BX38" s="155" t="s">
        <v>465</v>
      </c>
      <c r="BY38" s="262" t="str">
        <f>IF(Y50-Ф1Заполн!BI86=0,"OK",Y50-Ф1Заполн!BI86)</f>
        <v>OK</v>
      </c>
      <c r="BZ38" s="154"/>
      <c r="CA38" s="154"/>
      <c r="CB38" s="154"/>
    </row>
    <row r="39" spans="1:80" ht="13.5" thickBot="1" x14ac:dyDescent="0.25">
      <c r="A39" s="890" t="s">
        <v>314</v>
      </c>
      <c r="B39" s="891"/>
      <c r="C39" s="891"/>
      <c r="D39" s="891"/>
      <c r="E39" s="891"/>
      <c r="F39" s="891"/>
      <c r="G39" s="891"/>
      <c r="H39" s="891"/>
      <c r="I39" s="891"/>
      <c r="J39" s="891"/>
      <c r="K39" s="892"/>
      <c r="L39" s="918"/>
      <c r="M39" s="919"/>
      <c r="N39" s="919"/>
      <c r="O39" s="920"/>
      <c r="P39" s="344"/>
      <c r="Q39" s="433">
        <f>[1]Ф4Заполн!P39</f>
        <v>0</v>
      </c>
      <c r="R39" s="868">
        <f>[1]Ф4Заполн!Q39</f>
        <v>0</v>
      </c>
      <c r="S39" s="868"/>
      <c r="T39" s="868"/>
      <c r="U39" s="868"/>
      <c r="V39" s="868"/>
      <c r="W39" s="434">
        <f>[1]Ф4Заполн!V39</f>
        <v>0</v>
      </c>
      <c r="X39" s="433">
        <f>[1]Ф4Заполн!W39</f>
        <v>0</v>
      </c>
      <c r="Y39" s="868">
        <f>[1]Ф4Заполн!X39</f>
        <v>0</v>
      </c>
      <c r="Z39" s="868"/>
      <c r="AA39" s="868"/>
      <c r="AB39" s="868"/>
      <c r="AC39" s="434">
        <f>[1]Ф4Заполн!AB39</f>
        <v>0</v>
      </c>
      <c r="AD39" s="433">
        <f>[1]Ф4Заполн!AC39</f>
        <v>0</v>
      </c>
      <c r="AE39" s="868">
        <f>[1]Ф4Заполн!AD39</f>
        <v>0</v>
      </c>
      <c r="AF39" s="868"/>
      <c r="AG39" s="868"/>
      <c r="AH39" s="868"/>
      <c r="AI39" s="868"/>
      <c r="AJ39" s="434">
        <f>[1]Ф4Заполн!AI39</f>
        <v>0</v>
      </c>
      <c r="AK39" s="433">
        <f>[1]Ф4Заполн!AJ39</f>
        <v>0</v>
      </c>
      <c r="AL39" s="868">
        <f>[1]Ф4Заполн!AK39</f>
        <v>0</v>
      </c>
      <c r="AM39" s="868"/>
      <c r="AN39" s="868"/>
      <c r="AO39" s="868"/>
      <c r="AP39" s="434">
        <f>[1]Ф4Заполн!AO39</f>
        <v>0</v>
      </c>
      <c r="AQ39" s="433">
        <f>[1]Ф4Заполн!AP39</f>
        <v>0</v>
      </c>
      <c r="AR39" s="868">
        <f>[1]Ф4Заполн!AQ39</f>
        <v>0</v>
      </c>
      <c r="AS39" s="868"/>
      <c r="AT39" s="868"/>
      <c r="AU39" s="868"/>
      <c r="AV39" s="868"/>
      <c r="AW39" s="434">
        <f>[1]Ф4Заполн!AV39</f>
        <v>0</v>
      </c>
      <c r="AX39" s="433">
        <f>[1]Ф4Заполн!AW39</f>
        <v>0</v>
      </c>
      <c r="AY39" s="868">
        <f>[1]Ф4Заполн!AX39</f>
        <v>0</v>
      </c>
      <c r="AZ39" s="868"/>
      <c r="BA39" s="868"/>
      <c r="BB39" s="868"/>
      <c r="BC39" s="868"/>
      <c r="BD39" s="434">
        <f>[1]Ф4Заполн!BC39</f>
        <v>0</v>
      </c>
      <c r="BE39" s="433">
        <f>[1]Ф4Заполн!BD39</f>
        <v>0</v>
      </c>
      <c r="BF39" s="868">
        <f>[1]Ф4Заполн!BE39</f>
        <v>0</v>
      </c>
      <c r="BG39" s="868"/>
      <c r="BH39" s="868"/>
      <c r="BI39" s="868"/>
      <c r="BJ39" s="434">
        <f>[1]Ф4Заполн!BI39</f>
        <v>0</v>
      </c>
      <c r="BK39" s="241"/>
      <c r="BL39" s="881">
        <f>SUM(R39,Y39,AE39,AL39,AR39,AY39,BF39)</f>
        <v>0</v>
      </c>
      <c r="BM39" s="881"/>
      <c r="BN39" s="881"/>
      <c r="BO39" s="881"/>
      <c r="BP39" s="881"/>
      <c r="BQ39" s="881"/>
      <c r="BR39" s="881"/>
      <c r="BS39" s="240"/>
      <c r="BT39" s="235"/>
      <c r="BU39" s="235"/>
      <c r="BV39" s="225"/>
      <c r="BW39" s="225"/>
      <c r="BX39" s="155" t="s">
        <v>466</v>
      </c>
      <c r="BY39" s="262" t="str">
        <f>IF(AE50-Ф1Заполн!BI87=0,"OK",AE50-Ф1Заполн!BI87)</f>
        <v>OK</v>
      </c>
      <c r="BZ39" s="154"/>
      <c r="CA39" s="154"/>
      <c r="CB39" s="154"/>
    </row>
    <row r="40" spans="1:80" ht="13.5" thickBot="1" x14ac:dyDescent="0.25">
      <c r="A40" s="922" t="s">
        <v>315</v>
      </c>
      <c r="B40" s="922"/>
      <c r="C40" s="922"/>
      <c r="D40" s="922"/>
      <c r="E40" s="922"/>
      <c r="F40" s="922"/>
      <c r="G40" s="922"/>
      <c r="H40" s="922"/>
      <c r="I40" s="922"/>
      <c r="J40" s="922"/>
      <c r="K40" s="922"/>
      <c r="L40" s="843">
        <v>4265</v>
      </c>
      <c r="M40" s="843"/>
      <c r="N40" s="843"/>
      <c r="O40" s="843"/>
      <c r="P40" s="373"/>
      <c r="Q40" s="424">
        <f>[1]Ф4Заполн!P40</f>
        <v>0</v>
      </c>
      <c r="R40" s="895">
        <f>[1]Ф4Заполн!Q40</f>
        <v>0</v>
      </c>
      <c r="S40" s="895"/>
      <c r="T40" s="895"/>
      <c r="U40" s="895"/>
      <c r="V40" s="895"/>
      <c r="W40" s="423">
        <f>[1]Ф4Заполн!V40</f>
        <v>0</v>
      </c>
      <c r="X40" s="424">
        <f>[1]Ф4Заполн!W40</f>
        <v>0</v>
      </c>
      <c r="Y40" s="895">
        <f>[1]Ф4Заполн!X40</f>
        <v>0</v>
      </c>
      <c r="Z40" s="895"/>
      <c r="AA40" s="895"/>
      <c r="AB40" s="895"/>
      <c r="AC40" s="423">
        <f>[1]Ф4Заполн!AB40</f>
        <v>0</v>
      </c>
      <c r="AD40" s="424">
        <f>[1]Ф4Заполн!AC40</f>
        <v>0</v>
      </c>
      <c r="AE40" s="895">
        <f>[1]Ф4Заполн!AD40</f>
        <v>0</v>
      </c>
      <c r="AF40" s="895"/>
      <c r="AG40" s="895"/>
      <c r="AH40" s="895"/>
      <c r="AI40" s="895"/>
      <c r="AJ40" s="423">
        <f>[1]Ф4Заполн!AI40</f>
        <v>0</v>
      </c>
      <c r="AK40" s="424">
        <f>[1]Ф4Заполн!AJ40</f>
        <v>0</v>
      </c>
      <c r="AL40" s="895">
        <f>[1]Ф4Заполн!AK40</f>
        <v>0</v>
      </c>
      <c r="AM40" s="895"/>
      <c r="AN40" s="895"/>
      <c r="AO40" s="895"/>
      <c r="AP40" s="423">
        <f>[1]Ф4Заполн!AO40</f>
        <v>0</v>
      </c>
      <c r="AQ40" s="424">
        <f>[1]Ф4Заполн!AP40</f>
        <v>0</v>
      </c>
      <c r="AR40" s="895">
        <f>[1]Ф4Заполн!AQ40</f>
        <v>0</v>
      </c>
      <c r="AS40" s="895"/>
      <c r="AT40" s="895"/>
      <c r="AU40" s="895"/>
      <c r="AV40" s="895"/>
      <c r="AW40" s="423">
        <f>[1]Ф4Заполн!AV40</f>
        <v>0</v>
      </c>
      <c r="AX40" s="424">
        <f>[1]Ф4Заполн!AW40</f>
        <v>0</v>
      </c>
      <c r="AY40" s="895">
        <f>[1]Ф4Заполн!AX40</f>
        <v>0</v>
      </c>
      <c r="AZ40" s="895"/>
      <c r="BA40" s="895"/>
      <c r="BB40" s="895"/>
      <c r="BC40" s="895"/>
      <c r="BD40" s="423">
        <f>[1]Ф4Заполн!BC40</f>
        <v>0</v>
      </c>
      <c r="BE40" s="424">
        <f>[1]Ф4Заполн!BD40</f>
        <v>0</v>
      </c>
      <c r="BF40" s="895">
        <f>[1]Ф4Заполн!BE40</f>
        <v>0</v>
      </c>
      <c r="BG40" s="895"/>
      <c r="BH40" s="895"/>
      <c r="BI40" s="895"/>
      <c r="BJ40" s="423">
        <f>[1]Ф4Заполн!BI40</f>
        <v>0</v>
      </c>
      <c r="BK40" s="233"/>
      <c r="BL40" s="881">
        <f>SUM(R40,Y40,AE40,AL40,AR40,AY40,BF40)</f>
        <v>0</v>
      </c>
      <c r="BM40" s="881"/>
      <c r="BN40" s="881"/>
      <c r="BO40" s="881"/>
      <c r="BP40" s="881"/>
      <c r="BQ40" s="881"/>
      <c r="BR40" s="881"/>
      <c r="BS40" s="234"/>
      <c r="BT40" s="235"/>
      <c r="BU40" s="235"/>
      <c r="BV40" s="225"/>
      <c r="BW40" s="225"/>
      <c r="BX40" s="155" t="s">
        <v>467</v>
      </c>
      <c r="BY40" s="262" t="str">
        <f>IF(AL50-Ф1Заполн!BI90=0,"OK",AL50-Ф1Заполн!BI90)</f>
        <v>OK</v>
      </c>
      <c r="BZ40" s="154"/>
      <c r="CA40" s="154"/>
      <c r="CB40" s="154"/>
    </row>
    <row r="41" spans="1:80" hidden="1" x14ac:dyDescent="0.2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6"/>
      <c r="M41" s="246"/>
      <c r="N41" s="246"/>
      <c r="O41" s="246"/>
      <c r="P41" s="246"/>
      <c r="Q41" s="436">
        <f>[1]Ф4Заполн!P41</f>
        <v>0</v>
      </c>
      <c r="R41" s="436">
        <f>[1]Ф4Заполн!Q41</f>
        <v>0</v>
      </c>
      <c r="S41" s="436">
        <f>[1]Ф4Заполн!R41</f>
        <v>0</v>
      </c>
      <c r="T41" s="436">
        <f>[1]Ф4Заполн!S41</f>
        <v>0</v>
      </c>
      <c r="U41" s="436">
        <f>[1]Ф4Заполн!T41</f>
        <v>0</v>
      </c>
      <c r="V41" s="436">
        <f>[1]Ф4Заполн!U41</f>
        <v>0</v>
      </c>
      <c r="W41" s="436">
        <f>[1]Ф4Заполн!V41</f>
        <v>0</v>
      </c>
      <c r="X41" s="436">
        <f>[1]Ф4Заполн!W41</f>
        <v>0</v>
      </c>
      <c r="Y41" s="436">
        <f>[1]Ф4Заполн!X41</f>
        <v>0</v>
      </c>
      <c r="Z41" s="436">
        <f>[1]Ф4Заполн!Y41</f>
        <v>0</v>
      </c>
      <c r="AA41" s="436">
        <f>[1]Ф4Заполн!Z41</f>
        <v>0</v>
      </c>
      <c r="AB41" s="436">
        <f>[1]Ф4Заполн!AA41</f>
        <v>0</v>
      </c>
      <c r="AC41" s="436">
        <f>[1]Ф4Заполн!AB41</f>
        <v>0</v>
      </c>
      <c r="AD41" s="436">
        <f>[1]Ф4Заполн!AC41</f>
        <v>0</v>
      </c>
      <c r="AE41" s="436">
        <f>[1]Ф4Заполн!AD41</f>
        <v>0</v>
      </c>
      <c r="AF41" s="436">
        <f>[1]Ф4Заполн!AE41</f>
        <v>0</v>
      </c>
      <c r="AG41" s="436">
        <f>[1]Ф4Заполн!AF41</f>
        <v>0</v>
      </c>
      <c r="AH41" s="436">
        <f>[1]Ф4Заполн!AG41</f>
        <v>0</v>
      </c>
      <c r="AI41" s="436">
        <f>[1]Ф4Заполн!AH41</f>
        <v>0</v>
      </c>
      <c r="AJ41" s="436">
        <f>[1]Ф4Заполн!AI41</f>
        <v>0</v>
      </c>
      <c r="AK41" s="436">
        <f>[1]Ф4Заполн!AJ41</f>
        <v>0</v>
      </c>
      <c r="AL41" s="436">
        <f>[1]Ф4Заполн!AK41</f>
        <v>0</v>
      </c>
      <c r="AM41" s="436">
        <f>[1]Ф4Заполн!AL41</f>
        <v>0</v>
      </c>
      <c r="AN41" s="436">
        <f>[1]Ф4Заполн!AM41</f>
        <v>0</v>
      </c>
      <c r="AO41" s="436">
        <f>[1]Ф4Заполн!AN41</f>
        <v>0</v>
      </c>
      <c r="AP41" s="436">
        <f>[1]Ф4Заполн!AO41</f>
        <v>0</v>
      </c>
      <c r="AQ41" s="436">
        <f>[1]Ф4Заполн!AP41</f>
        <v>0</v>
      </c>
      <c r="AR41" s="436">
        <f>[1]Ф4Заполн!AQ41</f>
        <v>0</v>
      </c>
      <c r="AS41" s="436">
        <f>[1]Ф4Заполн!AR41</f>
        <v>0</v>
      </c>
      <c r="AT41" s="436">
        <f>[1]Ф4Заполн!AS41</f>
        <v>0</v>
      </c>
      <c r="AU41" s="436">
        <f>[1]Ф4Заполн!AT41</f>
        <v>0</v>
      </c>
      <c r="AV41" s="436">
        <f>[1]Ф4Заполн!AU41</f>
        <v>0</v>
      </c>
      <c r="AW41" s="436">
        <f>[1]Ф4Заполн!AV41</f>
        <v>0</v>
      </c>
      <c r="AX41" s="436">
        <f>[1]Ф4Заполн!AW41</f>
        <v>0</v>
      </c>
      <c r="AY41" s="436">
        <f>[1]Ф4Заполн!AX41</f>
        <v>0</v>
      </c>
      <c r="AZ41" s="436">
        <f>[1]Ф4Заполн!AY41</f>
        <v>0</v>
      </c>
      <c r="BA41" s="436">
        <f>[1]Ф4Заполн!AZ41</f>
        <v>0</v>
      </c>
      <c r="BB41" s="436">
        <f>[1]Ф4Заполн!BA41</f>
        <v>0</v>
      </c>
      <c r="BC41" s="436">
        <f>[1]Ф4Заполн!BB41</f>
        <v>0</v>
      </c>
      <c r="BD41" s="436">
        <f>[1]Ф4Заполн!BC41</f>
        <v>0</v>
      </c>
      <c r="BE41" s="436">
        <f>[1]Ф4Заполн!BD41</f>
        <v>0</v>
      </c>
      <c r="BF41" s="436">
        <f>[1]Ф4Заполн!BE41</f>
        <v>0</v>
      </c>
      <c r="BG41" s="436">
        <f>[1]Ф4Заполн!BF41</f>
        <v>0</v>
      </c>
      <c r="BH41" s="436">
        <f>[1]Ф4Заполн!BG41</f>
        <v>0</v>
      </c>
      <c r="BI41" s="436">
        <f>[1]Ф4Заполн!BH41</f>
        <v>0</v>
      </c>
      <c r="BJ41" s="436">
        <f>[1]Ф4Заполн!BI41</f>
        <v>0</v>
      </c>
      <c r="BK41" s="247"/>
      <c r="BL41" s="247"/>
      <c r="BM41" s="247"/>
      <c r="BN41" s="247"/>
      <c r="BO41" s="247"/>
      <c r="BP41" s="247"/>
      <c r="BQ41" s="247"/>
      <c r="BR41" s="247"/>
      <c r="BS41" s="247"/>
      <c r="BT41" s="248"/>
      <c r="BU41" s="248"/>
      <c r="BV41" s="225"/>
      <c r="BW41" s="225"/>
      <c r="BX41" s="230"/>
      <c r="BY41" s="263"/>
      <c r="BZ41" s="154"/>
      <c r="CA41" s="154"/>
      <c r="CB41" s="154"/>
    </row>
    <row r="42" spans="1:80" hidden="1" x14ac:dyDescent="0.2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246"/>
      <c r="M42" s="246"/>
      <c r="N42" s="246"/>
      <c r="O42" s="246"/>
      <c r="P42" s="246"/>
      <c r="Q42" s="436">
        <f>[1]Ф4Заполн!P42</f>
        <v>0</v>
      </c>
      <c r="R42" s="436">
        <f>[1]Ф4Заполн!Q42</f>
        <v>0</v>
      </c>
      <c r="S42" s="436">
        <f>[1]Ф4Заполн!R42</f>
        <v>0</v>
      </c>
      <c r="T42" s="436">
        <f>[1]Ф4Заполн!S42</f>
        <v>0</v>
      </c>
      <c r="U42" s="436">
        <f>[1]Ф4Заполн!T42</f>
        <v>0</v>
      </c>
      <c r="V42" s="436">
        <f>[1]Ф4Заполн!U42</f>
        <v>0</v>
      </c>
      <c r="W42" s="436">
        <f>[1]Ф4Заполн!V42</f>
        <v>0</v>
      </c>
      <c r="X42" s="436">
        <f>[1]Ф4Заполн!W42</f>
        <v>0</v>
      </c>
      <c r="Y42" s="436">
        <f>[1]Ф4Заполн!X42</f>
        <v>0</v>
      </c>
      <c r="Z42" s="436">
        <f>[1]Ф4Заполн!Y42</f>
        <v>0</v>
      </c>
      <c r="AA42" s="436">
        <f>[1]Ф4Заполн!Z42</f>
        <v>0</v>
      </c>
      <c r="AB42" s="436">
        <f>[1]Ф4Заполн!AA42</f>
        <v>0</v>
      </c>
      <c r="AC42" s="436">
        <f>[1]Ф4Заполн!AB42</f>
        <v>0</v>
      </c>
      <c r="AD42" s="436">
        <f>[1]Ф4Заполн!AC42</f>
        <v>0</v>
      </c>
      <c r="AE42" s="436">
        <f>[1]Ф4Заполн!AD42</f>
        <v>0</v>
      </c>
      <c r="AF42" s="436">
        <f>[1]Ф4Заполн!AE42</f>
        <v>0</v>
      </c>
      <c r="AG42" s="436">
        <f>[1]Ф4Заполн!AF42</f>
        <v>0</v>
      </c>
      <c r="AH42" s="436">
        <f>[1]Ф4Заполн!AG42</f>
        <v>0</v>
      </c>
      <c r="AI42" s="436">
        <f>[1]Ф4Заполн!AH42</f>
        <v>0</v>
      </c>
      <c r="AJ42" s="436">
        <f>[1]Ф4Заполн!AI42</f>
        <v>0</v>
      </c>
      <c r="AK42" s="436">
        <f>[1]Ф4Заполн!AJ42</f>
        <v>0</v>
      </c>
      <c r="AL42" s="436">
        <f>[1]Ф4Заполн!AK42</f>
        <v>0</v>
      </c>
      <c r="AM42" s="436">
        <f>[1]Ф4Заполн!AL42</f>
        <v>0</v>
      </c>
      <c r="AN42" s="436">
        <f>[1]Ф4Заполн!AM42</f>
        <v>0</v>
      </c>
      <c r="AO42" s="436">
        <f>[1]Ф4Заполн!AN42</f>
        <v>0</v>
      </c>
      <c r="AP42" s="436">
        <f>[1]Ф4Заполн!AO42</f>
        <v>0</v>
      </c>
      <c r="AQ42" s="436">
        <f>[1]Ф4Заполн!AP42</f>
        <v>0</v>
      </c>
      <c r="AR42" s="436">
        <f>[1]Ф4Заполн!AQ42</f>
        <v>0</v>
      </c>
      <c r="AS42" s="436">
        <f>[1]Ф4Заполн!AR42</f>
        <v>0</v>
      </c>
      <c r="AT42" s="436">
        <f>[1]Ф4Заполн!AS42</f>
        <v>0</v>
      </c>
      <c r="AU42" s="436">
        <f>[1]Ф4Заполн!AT42</f>
        <v>0</v>
      </c>
      <c r="AV42" s="436">
        <f>[1]Ф4Заполн!AU42</f>
        <v>0</v>
      </c>
      <c r="AW42" s="436">
        <f>[1]Ф4Заполн!AV42</f>
        <v>0</v>
      </c>
      <c r="AX42" s="436">
        <f>[1]Ф4Заполн!AW42</f>
        <v>0</v>
      </c>
      <c r="AY42" s="436">
        <f>[1]Ф4Заполн!AX42</f>
        <v>0</v>
      </c>
      <c r="AZ42" s="436">
        <f>[1]Ф4Заполн!AY42</f>
        <v>0</v>
      </c>
      <c r="BA42" s="436">
        <f>[1]Ф4Заполн!AZ42</f>
        <v>0</v>
      </c>
      <c r="BB42" s="436">
        <f>[1]Ф4Заполн!BA42</f>
        <v>0</v>
      </c>
      <c r="BC42" s="436">
        <f>[1]Ф4Заполн!BB42</f>
        <v>0</v>
      </c>
      <c r="BD42" s="436">
        <f>[1]Ф4Заполн!BC42</f>
        <v>0</v>
      </c>
      <c r="BE42" s="436">
        <f>[1]Ф4Заполн!BD42</f>
        <v>0</v>
      </c>
      <c r="BF42" s="436">
        <f>[1]Ф4Заполн!BE42</f>
        <v>0</v>
      </c>
      <c r="BG42" s="436">
        <f>[1]Ф4Заполн!BF42</f>
        <v>0</v>
      </c>
      <c r="BH42" s="436">
        <f>[1]Ф4Заполн!BG42</f>
        <v>0</v>
      </c>
      <c r="BI42" s="436">
        <f>[1]Ф4Заполн!BH42</f>
        <v>0</v>
      </c>
      <c r="BJ42" s="436">
        <f>[1]Ф4Заполн!BI42</f>
        <v>0</v>
      </c>
      <c r="BK42" s="247"/>
      <c r="BL42" s="247"/>
      <c r="BM42" s="247"/>
      <c r="BN42" s="247"/>
      <c r="BO42" s="247"/>
      <c r="BP42" s="247"/>
      <c r="BQ42" s="247"/>
      <c r="BR42" s="247"/>
      <c r="BS42" s="247"/>
      <c r="BT42" s="248"/>
      <c r="BU42" s="248"/>
      <c r="BV42" s="225"/>
      <c r="BW42" s="225"/>
      <c r="BX42" s="230"/>
      <c r="BY42" s="263"/>
      <c r="BZ42" s="154"/>
      <c r="CA42" s="154"/>
      <c r="CB42" s="154"/>
    </row>
    <row r="43" spans="1:80" s="143" customFormat="1" hidden="1" x14ac:dyDescent="0.2">
      <c r="A43" s="845">
        <v>1</v>
      </c>
      <c r="B43" s="845"/>
      <c r="C43" s="845"/>
      <c r="D43" s="845"/>
      <c r="E43" s="845"/>
      <c r="F43" s="845"/>
      <c r="G43" s="845"/>
      <c r="H43" s="845"/>
      <c r="I43" s="845"/>
      <c r="J43" s="845"/>
      <c r="K43" s="845"/>
      <c r="L43" s="843">
        <v>2</v>
      </c>
      <c r="M43" s="843"/>
      <c r="N43" s="843"/>
      <c r="O43" s="843"/>
      <c r="P43" s="318"/>
      <c r="Q43" s="925">
        <f>[1]Ф4Заполн!P43</f>
        <v>0</v>
      </c>
      <c r="R43" s="925"/>
      <c r="S43" s="925"/>
      <c r="T43" s="925"/>
      <c r="U43" s="925"/>
      <c r="V43" s="925"/>
      <c r="W43" s="925"/>
      <c r="X43" s="925">
        <f>[1]Ф4Заполн!W43</f>
        <v>0</v>
      </c>
      <c r="Y43" s="925"/>
      <c r="Z43" s="925"/>
      <c r="AA43" s="925"/>
      <c r="AB43" s="925"/>
      <c r="AC43" s="925"/>
      <c r="AD43" s="925">
        <f>[1]Ф4Заполн!AC43</f>
        <v>0</v>
      </c>
      <c r="AE43" s="925"/>
      <c r="AF43" s="925"/>
      <c r="AG43" s="925"/>
      <c r="AH43" s="925"/>
      <c r="AI43" s="925"/>
      <c r="AJ43" s="925"/>
      <c r="AK43" s="945">
        <f>[1]Ф4Заполн!AJ43</f>
        <v>0</v>
      </c>
      <c r="AL43" s="945"/>
      <c r="AM43" s="945"/>
      <c r="AN43" s="945"/>
      <c r="AO43" s="945"/>
      <c r="AP43" s="945"/>
      <c r="AQ43" s="945">
        <f>[1]Ф4Заполн!AP43</f>
        <v>0</v>
      </c>
      <c r="AR43" s="945"/>
      <c r="AS43" s="945"/>
      <c r="AT43" s="945"/>
      <c r="AU43" s="945"/>
      <c r="AV43" s="945"/>
      <c r="AW43" s="945"/>
      <c r="AX43" s="945">
        <f>[1]Ф4Заполн!AW43</f>
        <v>0</v>
      </c>
      <c r="AY43" s="945"/>
      <c r="AZ43" s="945"/>
      <c r="BA43" s="945"/>
      <c r="BB43" s="945"/>
      <c r="BC43" s="945"/>
      <c r="BD43" s="945"/>
      <c r="BE43" s="945">
        <f>[1]Ф4Заполн!BD43</f>
        <v>0</v>
      </c>
      <c r="BF43" s="945"/>
      <c r="BG43" s="945"/>
      <c r="BH43" s="945"/>
      <c r="BI43" s="945"/>
      <c r="BJ43" s="945"/>
      <c r="BK43" s="844">
        <v>10</v>
      </c>
      <c r="BL43" s="844"/>
      <c r="BM43" s="844"/>
      <c r="BN43" s="844"/>
      <c r="BO43" s="844"/>
      <c r="BP43" s="844"/>
      <c r="BQ43" s="844"/>
      <c r="BR43" s="844"/>
      <c r="BS43" s="844"/>
      <c r="BT43" s="227"/>
      <c r="BU43" s="227"/>
      <c r="BV43" s="225"/>
      <c r="BW43" s="225"/>
      <c r="BX43" s="230"/>
      <c r="BY43" s="263"/>
      <c r="BZ43" s="154"/>
      <c r="CA43" s="154"/>
      <c r="CB43" s="154"/>
    </row>
    <row r="44" spans="1:80" ht="12" customHeight="1" thickBot="1" x14ac:dyDescent="0.25">
      <c r="A44" s="685" t="s">
        <v>316</v>
      </c>
      <c r="B44" s="685"/>
      <c r="C44" s="685"/>
      <c r="D44" s="685"/>
      <c r="E44" s="685"/>
      <c r="F44" s="685"/>
      <c r="G44" s="685"/>
      <c r="H44" s="685"/>
      <c r="I44" s="685"/>
      <c r="J44" s="685"/>
      <c r="K44" s="685"/>
      <c r="L44" s="492">
        <v>4270</v>
      </c>
      <c r="M44" s="492"/>
      <c r="N44" s="492"/>
      <c r="O44" s="492"/>
      <c r="P44" s="341"/>
      <c r="Q44" s="437">
        <f>[1]Ф4Заполн!P44</f>
        <v>0</v>
      </c>
      <c r="R44" s="924">
        <f>[1]Ф4Заполн!Q44</f>
        <v>0</v>
      </c>
      <c r="S44" s="924"/>
      <c r="T44" s="924"/>
      <c r="U44" s="924"/>
      <c r="V44" s="924"/>
      <c r="W44" s="438">
        <f>[1]Ф4Заполн!V44</f>
        <v>0</v>
      </c>
      <c r="X44" s="437">
        <f>[1]Ф4Заполн!W44</f>
        <v>0</v>
      </c>
      <c r="Y44" s="924">
        <f>[1]Ф4Заполн!X44</f>
        <v>0</v>
      </c>
      <c r="Z44" s="924"/>
      <c r="AA44" s="924"/>
      <c r="AB44" s="924"/>
      <c r="AC44" s="438">
        <f>[1]Ф4Заполн!AB44</f>
        <v>0</v>
      </c>
      <c r="AD44" s="437">
        <f>[1]Ф4Заполн!AC44</f>
        <v>0</v>
      </c>
      <c r="AE44" s="924">
        <f>[1]Ф4Заполн!AD44</f>
        <v>0</v>
      </c>
      <c r="AF44" s="924"/>
      <c r="AG44" s="924"/>
      <c r="AH44" s="924"/>
      <c r="AI44" s="924"/>
      <c r="AJ44" s="438">
        <f>[1]Ф4Заполн!AI44</f>
        <v>0</v>
      </c>
      <c r="AK44" s="437">
        <f>[1]Ф4Заполн!AJ44</f>
        <v>0</v>
      </c>
      <c r="AL44" s="924">
        <f>[1]Ф4Заполн!AK44</f>
        <v>0</v>
      </c>
      <c r="AM44" s="924"/>
      <c r="AN44" s="924"/>
      <c r="AO44" s="924"/>
      <c r="AP44" s="438">
        <f>[1]Ф4Заполн!AO44</f>
        <v>0</v>
      </c>
      <c r="AQ44" s="437">
        <f>[1]Ф4Заполн!AP44</f>
        <v>0</v>
      </c>
      <c r="AR44" s="924">
        <f>[1]Ф4Заполн!AQ44</f>
        <v>0</v>
      </c>
      <c r="AS44" s="924"/>
      <c r="AT44" s="924"/>
      <c r="AU44" s="924"/>
      <c r="AV44" s="924"/>
      <c r="AW44" s="438">
        <f>[1]Ф4Заполн!AV44</f>
        <v>0</v>
      </c>
      <c r="AX44" s="437">
        <f>[1]Ф4Заполн!AW44</f>
        <v>0</v>
      </c>
      <c r="AY44" s="924">
        <f>[1]Ф4Заполн!AX44</f>
        <v>0</v>
      </c>
      <c r="AZ44" s="924"/>
      <c r="BA44" s="924"/>
      <c r="BB44" s="924"/>
      <c r="BC44" s="924"/>
      <c r="BD44" s="438">
        <f>[1]Ф4Заполн!BC44</f>
        <v>0</v>
      </c>
      <c r="BE44" s="437">
        <f>[1]Ф4Заполн!BD44</f>
        <v>0</v>
      </c>
      <c r="BF44" s="924">
        <f>[1]Ф4Заполн!BE44</f>
        <v>0</v>
      </c>
      <c r="BG44" s="924"/>
      <c r="BH44" s="924"/>
      <c r="BI44" s="924"/>
      <c r="BJ44" s="438">
        <f>[1]Ф4Заполн!BI44</f>
        <v>0</v>
      </c>
      <c r="BK44" s="249"/>
      <c r="BL44" s="926">
        <f t="shared" ref="BL44:BL50" si="2">SUM(R44,Y44,AE44,AL44,AR44,AY44,BF44)</f>
        <v>0</v>
      </c>
      <c r="BM44" s="926"/>
      <c r="BN44" s="926"/>
      <c r="BO44" s="926"/>
      <c r="BP44" s="926"/>
      <c r="BQ44" s="926"/>
      <c r="BR44" s="926"/>
      <c r="BS44" s="250"/>
      <c r="BT44" s="251"/>
      <c r="BU44" s="251"/>
      <c r="BV44" s="225"/>
      <c r="BW44" s="225"/>
      <c r="BX44" s="230" t="s">
        <v>468</v>
      </c>
      <c r="BY44" s="262" t="str">
        <f>IF(AR50-Ф1Заполн!BJ91=0,"OK",AR50-Ф1Заполн!BJ91)</f>
        <v>OK</v>
      </c>
      <c r="BZ44" s="154"/>
      <c r="CA44" s="154"/>
      <c r="CB44" s="154"/>
    </row>
    <row r="45" spans="1:80" ht="15.75" customHeight="1" thickBot="1" x14ac:dyDescent="0.25">
      <c r="A45" s="685" t="s">
        <v>317</v>
      </c>
      <c r="B45" s="685"/>
      <c r="C45" s="685"/>
      <c r="D45" s="685"/>
      <c r="E45" s="685"/>
      <c r="F45" s="685"/>
      <c r="G45" s="685"/>
      <c r="H45" s="685"/>
      <c r="I45" s="685"/>
      <c r="J45" s="685"/>
      <c r="K45" s="685"/>
      <c r="L45" s="492">
        <v>4275</v>
      </c>
      <c r="M45" s="492"/>
      <c r="N45" s="492"/>
      <c r="O45" s="492"/>
      <c r="P45" s="341"/>
      <c r="Q45" s="437">
        <f>[1]Ф4Заполн!P45</f>
        <v>0</v>
      </c>
      <c r="R45" s="924">
        <f>[1]Ф4Заполн!Q45</f>
        <v>0</v>
      </c>
      <c r="S45" s="924"/>
      <c r="T45" s="924"/>
      <c r="U45" s="924"/>
      <c r="V45" s="924"/>
      <c r="W45" s="438">
        <f>[1]Ф4Заполн!V45</f>
        <v>0</v>
      </c>
      <c r="X45" s="437">
        <f>[1]Ф4Заполн!W45</f>
        <v>0</v>
      </c>
      <c r="Y45" s="924">
        <f>[1]Ф4Заполн!X45</f>
        <v>0</v>
      </c>
      <c r="Z45" s="924"/>
      <c r="AA45" s="924"/>
      <c r="AB45" s="924"/>
      <c r="AC45" s="438">
        <f>[1]Ф4Заполн!AB45</f>
        <v>0</v>
      </c>
      <c r="AD45" s="437">
        <f>[1]Ф4Заполн!AC45</f>
        <v>0</v>
      </c>
      <c r="AE45" s="924">
        <f>[1]Ф4Заполн!AD45</f>
        <v>0</v>
      </c>
      <c r="AF45" s="924"/>
      <c r="AG45" s="924"/>
      <c r="AH45" s="924"/>
      <c r="AI45" s="924"/>
      <c r="AJ45" s="438">
        <f>[1]Ф4Заполн!AI45</f>
        <v>0</v>
      </c>
      <c r="AK45" s="437">
        <f>[1]Ф4Заполн!AJ45</f>
        <v>0</v>
      </c>
      <c r="AL45" s="924">
        <f>[1]Ф4Заполн!AK45</f>
        <v>0</v>
      </c>
      <c r="AM45" s="924"/>
      <c r="AN45" s="924"/>
      <c r="AO45" s="924"/>
      <c r="AP45" s="438">
        <f>[1]Ф4Заполн!AO45</f>
        <v>0</v>
      </c>
      <c r="AQ45" s="437">
        <f>[1]Ф4Заполн!AP45</f>
        <v>0</v>
      </c>
      <c r="AR45" s="924">
        <f>[1]Ф4Заполн!AQ45</f>
        <v>0</v>
      </c>
      <c r="AS45" s="924"/>
      <c r="AT45" s="924"/>
      <c r="AU45" s="924"/>
      <c r="AV45" s="924"/>
      <c r="AW45" s="438">
        <f>[1]Ф4Заполн!AV45</f>
        <v>0</v>
      </c>
      <c r="AX45" s="437">
        <f>[1]Ф4Заполн!AW45</f>
        <v>0</v>
      </c>
      <c r="AY45" s="924">
        <f>[1]Ф4Заполн!AX45</f>
        <v>0</v>
      </c>
      <c r="AZ45" s="924"/>
      <c r="BA45" s="924"/>
      <c r="BB45" s="924"/>
      <c r="BC45" s="924"/>
      <c r="BD45" s="438">
        <f>[1]Ф4Заполн!BC45</f>
        <v>0</v>
      </c>
      <c r="BE45" s="437">
        <f>[1]Ф4Заполн!BD45</f>
        <v>0</v>
      </c>
      <c r="BF45" s="924">
        <f>[1]Ф4Заполн!BE45</f>
        <v>0</v>
      </c>
      <c r="BG45" s="924"/>
      <c r="BH45" s="924"/>
      <c r="BI45" s="924"/>
      <c r="BJ45" s="438">
        <f>[1]Ф4Заполн!BI45</f>
        <v>0</v>
      </c>
      <c r="BK45" s="249"/>
      <c r="BL45" s="926">
        <f t="shared" si="2"/>
        <v>0</v>
      </c>
      <c r="BM45" s="926"/>
      <c r="BN45" s="926"/>
      <c r="BO45" s="926"/>
      <c r="BP45" s="926"/>
      <c r="BQ45" s="926"/>
      <c r="BR45" s="926"/>
      <c r="BS45" s="250"/>
      <c r="BT45" s="251"/>
      <c r="BU45" s="251"/>
      <c r="BV45" s="225"/>
      <c r="BW45" s="225"/>
      <c r="BX45" s="230" t="s">
        <v>469</v>
      </c>
      <c r="BY45" s="262" t="str">
        <f>IF(AY50+Ф1Заполн!BK92=0,"OK",AY50+Ф1Заполн!BK92)</f>
        <v>OK</v>
      </c>
      <c r="BZ45" s="154"/>
      <c r="CA45" s="154"/>
      <c r="CB45" s="154"/>
    </row>
    <row r="46" spans="1:80" ht="13.5" customHeight="1" thickBot="1" x14ac:dyDescent="0.25">
      <c r="A46" s="685" t="s">
        <v>356</v>
      </c>
      <c r="B46" s="685"/>
      <c r="C46" s="685"/>
      <c r="D46" s="685"/>
      <c r="E46" s="685"/>
      <c r="F46" s="685"/>
      <c r="G46" s="685"/>
      <c r="H46" s="685"/>
      <c r="I46" s="685"/>
      <c r="J46" s="685"/>
      <c r="K46" s="685"/>
      <c r="L46" s="492" t="s">
        <v>325</v>
      </c>
      <c r="M46" s="492"/>
      <c r="N46" s="492"/>
      <c r="O46" s="492"/>
      <c r="P46" s="341"/>
      <c r="Q46" s="437">
        <f>[1]Ф4Заполн!P46</f>
        <v>0</v>
      </c>
      <c r="R46" s="924">
        <f>[1]Ф4Заполн!Q46</f>
        <v>0</v>
      </c>
      <c r="S46" s="924"/>
      <c r="T46" s="924"/>
      <c r="U46" s="924"/>
      <c r="V46" s="924"/>
      <c r="W46" s="438">
        <f>[1]Ф4Заполн!V46</f>
        <v>0</v>
      </c>
      <c r="X46" s="437">
        <f>[1]Ф4Заполн!W46</f>
        <v>0</v>
      </c>
      <c r="Y46" s="924">
        <f>[1]Ф4Заполн!X46</f>
        <v>0</v>
      </c>
      <c r="Z46" s="924"/>
      <c r="AA46" s="924"/>
      <c r="AB46" s="924"/>
      <c r="AC46" s="438">
        <f>[1]Ф4Заполн!AB46</f>
        <v>0</v>
      </c>
      <c r="AD46" s="437">
        <f>[1]Ф4Заполн!AC46</f>
        <v>0</v>
      </c>
      <c r="AE46" s="924">
        <f>[1]Ф4Заполн!AD46</f>
        <v>0</v>
      </c>
      <c r="AF46" s="924"/>
      <c r="AG46" s="924"/>
      <c r="AH46" s="924"/>
      <c r="AI46" s="924"/>
      <c r="AJ46" s="438">
        <f>[1]Ф4Заполн!AI46</f>
        <v>0</v>
      </c>
      <c r="AK46" s="437">
        <f>[1]Ф4Заполн!AJ46</f>
        <v>0</v>
      </c>
      <c r="AL46" s="924">
        <f>[1]Ф4Заполн!AK46</f>
        <v>0</v>
      </c>
      <c r="AM46" s="924"/>
      <c r="AN46" s="924"/>
      <c r="AO46" s="924"/>
      <c r="AP46" s="438">
        <f>[1]Ф4Заполн!AO46</f>
        <v>0</v>
      </c>
      <c r="AQ46" s="437">
        <f>[1]Ф4Заполн!AP46</f>
        <v>0</v>
      </c>
      <c r="AR46" s="924">
        <f>[1]Ф4Заполн!AQ46</f>
        <v>0</v>
      </c>
      <c r="AS46" s="924"/>
      <c r="AT46" s="924"/>
      <c r="AU46" s="924"/>
      <c r="AV46" s="924"/>
      <c r="AW46" s="438">
        <f>[1]Ф4Заполн!AV46</f>
        <v>0</v>
      </c>
      <c r="AX46" s="437">
        <f>[1]Ф4Заполн!AW46</f>
        <v>0</v>
      </c>
      <c r="AY46" s="924">
        <f>[1]Ф4Заполн!AX46</f>
        <v>0</v>
      </c>
      <c r="AZ46" s="924"/>
      <c r="BA46" s="924"/>
      <c r="BB46" s="924"/>
      <c r="BC46" s="924"/>
      <c r="BD46" s="438">
        <f>[1]Ф4Заполн!BC46</f>
        <v>0</v>
      </c>
      <c r="BE46" s="437">
        <f>[1]Ф4Заполн!BD46</f>
        <v>0</v>
      </c>
      <c r="BF46" s="924">
        <f>[1]Ф4Заполн!BE46</f>
        <v>0</v>
      </c>
      <c r="BG46" s="924"/>
      <c r="BH46" s="924"/>
      <c r="BI46" s="924"/>
      <c r="BJ46" s="438">
        <f>[1]Ф4Заполн!BI46</f>
        <v>0</v>
      </c>
      <c r="BK46" s="249"/>
      <c r="BL46" s="926">
        <f t="shared" si="2"/>
        <v>0</v>
      </c>
      <c r="BM46" s="926"/>
      <c r="BN46" s="926"/>
      <c r="BO46" s="926"/>
      <c r="BP46" s="926"/>
      <c r="BQ46" s="926"/>
      <c r="BR46" s="926"/>
      <c r="BS46" s="250"/>
      <c r="BT46" s="251"/>
      <c r="BU46" s="251"/>
      <c r="BV46" s="225"/>
      <c r="BW46" s="225"/>
      <c r="BX46" s="230" t="s">
        <v>470</v>
      </c>
      <c r="BY46" s="262" t="str">
        <f>IF(BF50+Ф1Заполн!BK93=0,"OK",BF50+Ф1Заполн!BK93)</f>
        <v>OK</v>
      </c>
      <c r="BZ46" s="154"/>
      <c r="CA46" s="154"/>
      <c r="CB46" s="154"/>
    </row>
    <row r="47" spans="1:80" ht="13.5" customHeight="1" thickBot="1" x14ac:dyDescent="0.25">
      <c r="A47" s="685" t="s">
        <v>318</v>
      </c>
      <c r="B47" s="685"/>
      <c r="C47" s="685"/>
      <c r="D47" s="685"/>
      <c r="E47" s="685"/>
      <c r="F47" s="685"/>
      <c r="G47" s="685"/>
      <c r="H47" s="685"/>
      <c r="I47" s="685"/>
      <c r="J47" s="685"/>
      <c r="K47" s="685"/>
      <c r="L47" s="492">
        <v>4290</v>
      </c>
      <c r="M47" s="492"/>
      <c r="N47" s="492"/>
      <c r="O47" s="492"/>
      <c r="P47" s="341"/>
      <c r="Q47" s="437">
        <f>[1]Ф4Заполн!P47</f>
        <v>0</v>
      </c>
      <c r="R47" s="924">
        <f>[1]Ф4Заполн!Q47</f>
        <v>0</v>
      </c>
      <c r="S47" s="924"/>
      <c r="T47" s="924"/>
      <c r="U47" s="924"/>
      <c r="V47" s="924"/>
      <c r="W47" s="438">
        <f>[1]Ф4Заполн!V47</f>
        <v>0</v>
      </c>
      <c r="X47" s="437">
        <f>[1]Ф4Заполн!W47</f>
        <v>0</v>
      </c>
      <c r="Y47" s="924">
        <f>[1]Ф4Заполн!X47</f>
        <v>0</v>
      </c>
      <c r="Z47" s="924"/>
      <c r="AA47" s="924"/>
      <c r="AB47" s="924"/>
      <c r="AC47" s="438">
        <f>[1]Ф4Заполн!AB47</f>
        <v>0</v>
      </c>
      <c r="AD47" s="437">
        <f>[1]Ф4Заполн!AC47</f>
        <v>0</v>
      </c>
      <c r="AE47" s="924">
        <f>[1]Ф4Заполн!AD47</f>
        <v>0</v>
      </c>
      <c r="AF47" s="924"/>
      <c r="AG47" s="924"/>
      <c r="AH47" s="924"/>
      <c r="AI47" s="924"/>
      <c r="AJ47" s="438">
        <f>[1]Ф4Заполн!AI47</f>
        <v>0</v>
      </c>
      <c r="AK47" s="437">
        <f>[1]Ф4Заполн!AJ47</f>
        <v>0</v>
      </c>
      <c r="AL47" s="924">
        <f>[1]Ф4Заполн!AK47</f>
        <v>0</v>
      </c>
      <c r="AM47" s="924"/>
      <c r="AN47" s="924"/>
      <c r="AO47" s="924"/>
      <c r="AP47" s="438">
        <f>[1]Ф4Заполн!AO47</f>
        <v>0</v>
      </c>
      <c r="AQ47" s="437">
        <f>[1]Ф4Заполн!AP47</f>
        <v>0</v>
      </c>
      <c r="AR47" s="924">
        <f>[1]Ф4Заполн!AQ47</f>
        <v>0</v>
      </c>
      <c r="AS47" s="924"/>
      <c r="AT47" s="924"/>
      <c r="AU47" s="924"/>
      <c r="AV47" s="924"/>
      <c r="AW47" s="438">
        <f>[1]Ф4Заполн!AV47</f>
        <v>0</v>
      </c>
      <c r="AX47" s="437">
        <f>[1]Ф4Заполн!AW47</f>
        <v>0</v>
      </c>
      <c r="AY47" s="924">
        <f>[1]Ф4Заполн!AX47</f>
        <v>0</v>
      </c>
      <c r="AZ47" s="924"/>
      <c r="BA47" s="924"/>
      <c r="BB47" s="924"/>
      <c r="BC47" s="924"/>
      <c r="BD47" s="438">
        <f>[1]Ф4Заполн!BC47</f>
        <v>0</v>
      </c>
      <c r="BE47" s="437">
        <f>[1]Ф4Заполн!BD47</f>
        <v>0</v>
      </c>
      <c r="BF47" s="924">
        <f>[1]Ф4Заполн!BE47</f>
        <v>0</v>
      </c>
      <c r="BG47" s="924"/>
      <c r="BH47" s="924"/>
      <c r="BI47" s="924"/>
      <c r="BJ47" s="438">
        <f>[1]Ф4Заполн!BI47</f>
        <v>0</v>
      </c>
      <c r="BK47" s="249"/>
      <c r="BL47" s="926">
        <f t="shared" si="2"/>
        <v>0</v>
      </c>
      <c r="BM47" s="926"/>
      <c r="BN47" s="926"/>
      <c r="BO47" s="926"/>
      <c r="BP47" s="926"/>
      <c r="BQ47" s="926"/>
      <c r="BR47" s="926"/>
      <c r="BS47" s="250"/>
      <c r="BT47" s="251"/>
      <c r="BU47" s="251"/>
      <c r="BV47" s="203"/>
      <c r="BW47" s="228"/>
      <c r="BX47" s="230" t="s">
        <v>471</v>
      </c>
      <c r="BY47" s="262" t="str">
        <f>IF(BL50-Ф1Заполн!BI95=0,"OK",BL50-Ф1Заполн!BI95)</f>
        <v>OK</v>
      </c>
      <c r="BZ47" s="154"/>
      <c r="CA47" s="154"/>
      <c r="CB47" s="154"/>
    </row>
    <row r="48" spans="1:80" ht="24.75" customHeight="1" x14ac:dyDescent="0.2">
      <c r="A48" s="685" t="s">
        <v>357</v>
      </c>
      <c r="B48" s="685"/>
      <c r="C48" s="685"/>
      <c r="D48" s="685"/>
      <c r="E48" s="685"/>
      <c r="F48" s="685"/>
      <c r="G48" s="685"/>
      <c r="H48" s="685"/>
      <c r="I48" s="685"/>
      <c r="J48" s="685"/>
      <c r="K48" s="685"/>
      <c r="L48" s="492" t="s">
        <v>326</v>
      </c>
      <c r="M48" s="492"/>
      <c r="N48" s="492"/>
      <c r="O48" s="492"/>
      <c r="P48" s="341"/>
      <c r="Q48" s="437">
        <f>[1]Ф4Заполн!P48</f>
        <v>0</v>
      </c>
      <c r="R48" s="924">
        <f>[1]Ф4Заполн!Q48</f>
        <v>0</v>
      </c>
      <c r="S48" s="924"/>
      <c r="T48" s="924"/>
      <c r="U48" s="924"/>
      <c r="V48" s="924"/>
      <c r="W48" s="438">
        <f>[1]Ф4Заполн!V48</f>
        <v>0</v>
      </c>
      <c r="X48" s="437">
        <f>[1]Ф4Заполн!W48</f>
        <v>0</v>
      </c>
      <c r="Y48" s="924">
        <f>[1]Ф4Заполн!X48</f>
        <v>0</v>
      </c>
      <c r="Z48" s="924"/>
      <c r="AA48" s="924"/>
      <c r="AB48" s="924"/>
      <c r="AC48" s="438">
        <f>[1]Ф4Заполн!AB48</f>
        <v>0</v>
      </c>
      <c r="AD48" s="437">
        <f>[1]Ф4Заполн!AC48</f>
        <v>0</v>
      </c>
      <c r="AE48" s="924">
        <f>[1]Ф4Заполн!AD48</f>
        <v>0</v>
      </c>
      <c r="AF48" s="924"/>
      <c r="AG48" s="924"/>
      <c r="AH48" s="924"/>
      <c r="AI48" s="924"/>
      <c r="AJ48" s="438">
        <f>[1]Ф4Заполн!AI48</f>
        <v>0</v>
      </c>
      <c r="AK48" s="437">
        <f>[1]Ф4Заполн!AJ48</f>
        <v>0</v>
      </c>
      <c r="AL48" s="924">
        <f>[1]Ф4Заполн!AK48</f>
        <v>0</v>
      </c>
      <c r="AM48" s="924"/>
      <c r="AN48" s="924"/>
      <c r="AO48" s="924"/>
      <c r="AP48" s="438">
        <f>[1]Ф4Заполн!AO48</f>
        <v>0</v>
      </c>
      <c r="AQ48" s="437">
        <f>[1]Ф4Заполн!AP48</f>
        <v>0</v>
      </c>
      <c r="AR48" s="924">
        <f>[1]Ф4Заполн!AQ48</f>
        <v>0</v>
      </c>
      <c r="AS48" s="924"/>
      <c r="AT48" s="924"/>
      <c r="AU48" s="924"/>
      <c r="AV48" s="924"/>
      <c r="AW48" s="438">
        <f>[1]Ф4Заполн!AV48</f>
        <v>0</v>
      </c>
      <c r="AX48" s="437">
        <f>[1]Ф4Заполн!AW48</f>
        <v>0</v>
      </c>
      <c r="AY48" s="924">
        <f>[1]Ф4Заполн!AX48</f>
        <v>0</v>
      </c>
      <c r="AZ48" s="924"/>
      <c r="BA48" s="924"/>
      <c r="BB48" s="924"/>
      <c r="BC48" s="924"/>
      <c r="BD48" s="438">
        <f>[1]Ф4Заполн!BC48</f>
        <v>0</v>
      </c>
      <c r="BE48" s="437">
        <f>[1]Ф4Заполн!BD48</f>
        <v>0</v>
      </c>
      <c r="BF48" s="924">
        <f>[1]Ф4Заполн!BE48</f>
        <v>0</v>
      </c>
      <c r="BG48" s="924"/>
      <c r="BH48" s="924"/>
      <c r="BI48" s="924"/>
      <c r="BJ48" s="438">
        <f>[1]Ф4Заполн!BI48</f>
        <v>0</v>
      </c>
      <c r="BK48" s="249"/>
      <c r="BL48" s="926">
        <f t="shared" si="2"/>
        <v>0</v>
      </c>
      <c r="BM48" s="926"/>
      <c r="BN48" s="926"/>
      <c r="BO48" s="926"/>
      <c r="BP48" s="926"/>
      <c r="BQ48" s="926"/>
      <c r="BR48" s="926"/>
      <c r="BS48" s="250"/>
      <c r="BT48" s="251"/>
      <c r="BU48" s="251"/>
      <c r="BV48" s="230"/>
      <c r="BW48" s="225"/>
      <c r="BX48" s="230"/>
      <c r="BY48" s="154"/>
      <c r="BZ48" s="154"/>
      <c r="CA48" s="154"/>
      <c r="CB48" s="154"/>
    </row>
    <row r="49" spans="1:80" x14ac:dyDescent="0.2">
      <c r="A49" s="823" t="s">
        <v>319</v>
      </c>
      <c r="B49" s="823"/>
      <c r="C49" s="823"/>
      <c r="D49" s="823"/>
      <c r="E49" s="823"/>
      <c r="F49" s="823"/>
      <c r="G49" s="823"/>
      <c r="H49" s="823"/>
      <c r="I49" s="823"/>
      <c r="J49" s="823"/>
      <c r="K49" s="823"/>
      <c r="L49" s="535">
        <v>4295</v>
      </c>
      <c r="M49" s="535"/>
      <c r="N49" s="535"/>
      <c r="O49" s="535"/>
      <c r="P49" s="372"/>
      <c r="Q49" s="249"/>
      <c r="R49" s="926">
        <f>SUM(R21:V22,R29:V31,R36:V37,R39:V40,R44:V47)</f>
        <v>8500</v>
      </c>
      <c r="S49" s="926"/>
      <c r="T49" s="926"/>
      <c r="U49" s="926"/>
      <c r="V49" s="926"/>
      <c r="W49" s="250"/>
      <c r="X49" s="249"/>
      <c r="Y49" s="926">
        <f>SUM(Y21:AB22,Y29:AB31,Y36:AB37,Y39:AB40,Y44:AB47)</f>
        <v>0</v>
      </c>
      <c r="Z49" s="926"/>
      <c r="AA49" s="926"/>
      <c r="AB49" s="926"/>
      <c r="AC49" s="250"/>
      <c r="AD49" s="249"/>
      <c r="AE49" s="926">
        <f>SUM(AE21:AI22,AE29:AI31,AE36:AI37,AE39:AI40,AE44:AI47)</f>
        <v>0</v>
      </c>
      <c r="AF49" s="926"/>
      <c r="AG49" s="926"/>
      <c r="AH49" s="926"/>
      <c r="AI49" s="926"/>
      <c r="AJ49" s="250"/>
      <c r="AK49" s="249"/>
      <c r="AL49" s="926">
        <f>SUM(AL21:AO22,AL29:AO31,AL36:AO37,AL39:AO40,AL44:AO47)</f>
        <v>0</v>
      </c>
      <c r="AM49" s="926"/>
      <c r="AN49" s="926"/>
      <c r="AO49" s="926"/>
      <c r="AP49" s="250"/>
      <c r="AQ49" s="249"/>
      <c r="AR49" s="926">
        <f>SUM(AR21:AV22,AR29:AV31,AR36:AV37,AR39:AV40,AR44:AV47)</f>
        <v>184</v>
      </c>
      <c r="AS49" s="926"/>
      <c r="AT49" s="926"/>
      <c r="AU49" s="926"/>
      <c r="AV49" s="926"/>
      <c r="AW49" s="250"/>
      <c r="AX49" s="249"/>
      <c r="AY49" s="926">
        <f>SUM(AY21:BC22,AY29:BC31,AY36:BC37,AY39:BC40,AY44:BC47)</f>
        <v>0</v>
      </c>
      <c r="AZ49" s="926"/>
      <c r="BA49" s="926"/>
      <c r="BB49" s="926"/>
      <c r="BC49" s="926"/>
      <c r="BD49" s="250"/>
      <c r="BE49" s="249"/>
      <c r="BF49" s="926">
        <f>SUM(BF21:BI22,BF29:BI31,BF36:BI37,BF39:BI40,BF44:BI47)</f>
        <v>0</v>
      </c>
      <c r="BG49" s="926"/>
      <c r="BH49" s="926"/>
      <c r="BI49" s="926"/>
      <c r="BJ49" s="250"/>
      <c r="BK49" s="249"/>
      <c r="BL49" s="926">
        <f t="shared" si="2"/>
        <v>8684</v>
      </c>
      <c r="BM49" s="926"/>
      <c r="BN49" s="926"/>
      <c r="BO49" s="926"/>
      <c r="BP49" s="926"/>
      <c r="BQ49" s="926"/>
      <c r="BR49" s="926"/>
      <c r="BS49" s="250"/>
      <c r="BT49" s="251"/>
      <c r="BU49" s="251"/>
      <c r="BV49" s="203" t="s">
        <v>461</v>
      </c>
      <c r="BW49" s="228"/>
      <c r="BX49" s="203"/>
      <c r="BY49" s="154"/>
      <c r="BZ49" s="154"/>
      <c r="CA49" s="154"/>
      <c r="CB49" s="154"/>
    </row>
    <row r="50" spans="1:80" x14ac:dyDescent="0.2">
      <c r="A50" s="688" t="s">
        <v>297</v>
      </c>
      <c r="B50" s="689"/>
      <c r="C50" s="689"/>
      <c r="D50" s="689"/>
      <c r="E50" s="689"/>
      <c r="F50" s="689"/>
      <c r="G50" s="689"/>
      <c r="H50" s="689"/>
      <c r="I50" s="689"/>
      <c r="J50" s="689"/>
      <c r="K50" s="716"/>
      <c r="L50" s="792">
        <v>4300</v>
      </c>
      <c r="M50" s="793"/>
      <c r="N50" s="793"/>
      <c r="O50" s="794"/>
      <c r="P50" s="834" t="s">
        <v>498</v>
      </c>
      <c r="Q50" s="930"/>
      <c r="R50" s="932">
        <f>SUM(R20,R49)</f>
        <v>18600</v>
      </c>
      <c r="S50" s="932"/>
      <c r="T50" s="932"/>
      <c r="U50" s="932"/>
      <c r="V50" s="932"/>
      <c r="W50" s="934"/>
      <c r="X50" s="930"/>
      <c r="Y50" s="932">
        <f>SUM(Y20,Y49)</f>
        <v>0</v>
      </c>
      <c r="Z50" s="932"/>
      <c r="AA50" s="932"/>
      <c r="AB50" s="932"/>
      <c r="AC50" s="934"/>
      <c r="AD50" s="930"/>
      <c r="AE50" s="932">
        <f>SUM(AE20,AE49)</f>
        <v>0</v>
      </c>
      <c r="AF50" s="932"/>
      <c r="AG50" s="932"/>
      <c r="AH50" s="932"/>
      <c r="AI50" s="932"/>
      <c r="AJ50" s="934"/>
      <c r="AK50" s="930"/>
      <c r="AL50" s="932">
        <f>SUM(AL20,AL49)</f>
        <v>36</v>
      </c>
      <c r="AM50" s="932"/>
      <c r="AN50" s="932"/>
      <c r="AO50" s="932"/>
      <c r="AP50" s="934"/>
      <c r="AQ50" s="930"/>
      <c r="AR50" s="932">
        <f>SUM(AR20,AR49)</f>
        <v>-3748</v>
      </c>
      <c r="AS50" s="932"/>
      <c r="AT50" s="932"/>
      <c r="AU50" s="932"/>
      <c r="AV50" s="932"/>
      <c r="AW50" s="934"/>
      <c r="AX50" s="930"/>
      <c r="AY50" s="932">
        <f>SUM(AY20,AY49)</f>
        <v>0</v>
      </c>
      <c r="AZ50" s="932"/>
      <c r="BA50" s="932"/>
      <c r="BB50" s="932"/>
      <c r="BC50" s="932"/>
      <c r="BD50" s="934"/>
      <c r="BE50" s="930"/>
      <c r="BF50" s="932">
        <f>SUM(BF20,BF49)</f>
        <v>0</v>
      </c>
      <c r="BG50" s="932"/>
      <c r="BH50" s="932"/>
      <c r="BI50" s="932"/>
      <c r="BJ50" s="934"/>
      <c r="BK50" s="930"/>
      <c r="BL50" s="932">
        <f t="shared" si="2"/>
        <v>14888</v>
      </c>
      <c r="BM50" s="932"/>
      <c r="BN50" s="932"/>
      <c r="BO50" s="932"/>
      <c r="BP50" s="932"/>
      <c r="BQ50" s="932"/>
      <c r="BR50" s="932"/>
      <c r="BS50" s="934"/>
      <c r="BT50" s="252"/>
      <c r="BU50" s="252"/>
      <c r="BV50" s="203" t="s">
        <v>463</v>
      </c>
      <c r="BW50" s="228"/>
      <c r="BX50" s="203"/>
      <c r="BY50" s="154"/>
      <c r="BZ50" s="154"/>
      <c r="CA50" s="154"/>
      <c r="CB50" s="154"/>
    </row>
    <row r="51" spans="1:80" x14ac:dyDescent="0.2">
      <c r="A51" s="936" t="s">
        <v>320</v>
      </c>
      <c r="B51" s="937"/>
      <c r="C51" s="937"/>
      <c r="D51" s="937"/>
      <c r="E51" s="937"/>
      <c r="F51" s="937"/>
      <c r="G51" s="937"/>
      <c r="H51" s="937"/>
      <c r="I51" s="937"/>
      <c r="J51" s="937"/>
      <c r="K51" s="938"/>
      <c r="L51" s="927"/>
      <c r="M51" s="928"/>
      <c r="N51" s="928"/>
      <c r="O51" s="929"/>
      <c r="P51" s="835"/>
      <c r="Q51" s="931"/>
      <c r="R51" s="933"/>
      <c r="S51" s="933"/>
      <c r="T51" s="933"/>
      <c r="U51" s="933"/>
      <c r="V51" s="933"/>
      <c r="W51" s="935"/>
      <c r="X51" s="931"/>
      <c r="Y51" s="933"/>
      <c r="Z51" s="933"/>
      <c r="AA51" s="933"/>
      <c r="AB51" s="933"/>
      <c r="AC51" s="935"/>
      <c r="AD51" s="931"/>
      <c r="AE51" s="933"/>
      <c r="AF51" s="933"/>
      <c r="AG51" s="933"/>
      <c r="AH51" s="933"/>
      <c r="AI51" s="933"/>
      <c r="AJ51" s="935"/>
      <c r="AK51" s="931"/>
      <c r="AL51" s="933"/>
      <c r="AM51" s="933"/>
      <c r="AN51" s="933"/>
      <c r="AO51" s="933"/>
      <c r="AP51" s="935"/>
      <c r="AQ51" s="931"/>
      <c r="AR51" s="933"/>
      <c r="AS51" s="933"/>
      <c r="AT51" s="933"/>
      <c r="AU51" s="933"/>
      <c r="AV51" s="933"/>
      <c r="AW51" s="935"/>
      <c r="AX51" s="931"/>
      <c r="AY51" s="933"/>
      <c r="AZ51" s="933"/>
      <c r="BA51" s="933"/>
      <c r="BB51" s="933"/>
      <c r="BC51" s="933"/>
      <c r="BD51" s="935"/>
      <c r="BE51" s="931"/>
      <c r="BF51" s="933"/>
      <c r="BG51" s="933"/>
      <c r="BH51" s="933"/>
      <c r="BI51" s="933"/>
      <c r="BJ51" s="935"/>
      <c r="BK51" s="931"/>
      <c r="BL51" s="933"/>
      <c r="BM51" s="933"/>
      <c r="BN51" s="933"/>
      <c r="BO51" s="933"/>
      <c r="BP51" s="933"/>
      <c r="BQ51" s="933"/>
      <c r="BR51" s="933"/>
      <c r="BS51" s="935"/>
      <c r="BT51" s="252"/>
      <c r="BU51" s="252"/>
      <c r="BV51" s="203" t="s">
        <v>462</v>
      </c>
      <c r="BW51" s="228"/>
      <c r="BX51" s="203"/>
      <c r="BY51" s="154"/>
      <c r="BZ51" s="154"/>
      <c r="CA51" s="154"/>
      <c r="CB51" s="154"/>
    </row>
    <row r="52" spans="1:80" ht="19.5" customHeight="1" x14ac:dyDescent="0.2">
      <c r="B52" s="14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F52" s="253"/>
      <c r="AG52" s="253"/>
      <c r="AH52" s="253"/>
      <c r="AI52" s="253"/>
      <c r="AJ52" s="253"/>
      <c r="AK52" s="253"/>
      <c r="AL52" s="253"/>
      <c r="AM52" s="253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54"/>
      <c r="BN52" s="254"/>
      <c r="BO52" s="254"/>
      <c r="BP52" s="254"/>
      <c r="BQ52" s="254"/>
      <c r="BR52" s="228"/>
      <c r="BS52" s="228"/>
      <c r="BT52" s="255"/>
      <c r="BU52" s="255"/>
      <c r="BV52" s="203"/>
      <c r="BW52" s="228"/>
      <c r="BX52" s="203"/>
      <c r="BY52" s="154"/>
      <c r="BZ52" s="154"/>
      <c r="CA52" s="154"/>
      <c r="CB52" s="154"/>
    </row>
    <row r="53" spans="1:80" ht="13.5" customHeight="1" x14ac:dyDescent="0.2">
      <c r="B53" s="939" t="s">
        <v>184</v>
      </c>
      <c r="C53" s="939"/>
      <c r="D53" s="939"/>
      <c r="E53" s="939"/>
      <c r="F53" s="939"/>
      <c r="G53" s="939"/>
      <c r="H53" s="939"/>
      <c r="I53" s="939"/>
      <c r="J53" s="939"/>
      <c r="K53" s="939"/>
      <c r="L53" s="939"/>
      <c r="M53" s="256"/>
      <c r="N53" s="256"/>
      <c r="O53" s="256"/>
      <c r="P53" s="256"/>
      <c r="Q53" s="256"/>
      <c r="R53" s="256"/>
      <c r="S53" s="940"/>
      <c r="T53" s="940"/>
      <c r="U53" s="940"/>
      <c r="V53" s="940"/>
      <c r="W53" s="940"/>
      <c r="X53" s="940"/>
      <c r="Y53" s="940"/>
      <c r="Z53" s="940"/>
      <c r="AA53" s="940"/>
      <c r="AB53" s="940"/>
      <c r="AC53" s="940"/>
      <c r="AD53" s="940"/>
      <c r="AE53" s="940"/>
      <c r="AF53" s="940"/>
      <c r="AG53" s="940"/>
      <c r="AH53" s="256"/>
      <c r="AI53" s="256"/>
      <c r="AJ53" s="941" t="str">
        <f>Ф1Заполн!AH137</f>
        <v>Чабаненко Євген Олекович</v>
      </c>
      <c r="AK53" s="942"/>
      <c r="AL53" s="942"/>
      <c r="AM53" s="942"/>
      <c r="AN53" s="942"/>
      <c r="AO53" s="942"/>
      <c r="AP53" s="942"/>
      <c r="AQ53" s="942"/>
      <c r="AR53" s="942"/>
      <c r="AS53" s="942"/>
      <c r="AT53" s="942"/>
      <c r="AU53" s="942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55"/>
      <c r="BU53" s="255"/>
      <c r="BV53" s="228"/>
      <c r="BW53" s="228"/>
      <c r="BX53" s="203"/>
      <c r="BY53" s="154"/>
      <c r="BZ53" s="154"/>
      <c r="CA53" s="154"/>
      <c r="CB53" s="154"/>
    </row>
    <row r="54" spans="1:80" ht="8.25" customHeight="1" x14ac:dyDescent="0.2">
      <c r="A54" s="173"/>
      <c r="B54" s="143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943"/>
      <c r="T54" s="943"/>
      <c r="U54" s="943"/>
      <c r="V54" s="943"/>
      <c r="W54" s="943"/>
      <c r="X54" s="943"/>
      <c r="Y54" s="943"/>
      <c r="Z54" s="943"/>
      <c r="AA54" s="943"/>
      <c r="AB54" s="943"/>
      <c r="AC54" s="943"/>
      <c r="AD54" s="943"/>
      <c r="AE54" s="943"/>
      <c r="AF54" s="943"/>
      <c r="AG54" s="943"/>
      <c r="AH54" s="256"/>
      <c r="AI54" s="256"/>
      <c r="AJ54" s="943"/>
      <c r="AK54" s="943"/>
      <c r="AL54" s="943"/>
      <c r="AM54" s="943"/>
      <c r="AN54" s="943"/>
      <c r="AO54" s="943"/>
      <c r="AP54" s="943"/>
      <c r="AQ54" s="943"/>
      <c r="AR54" s="943"/>
      <c r="AS54" s="943"/>
      <c r="AT54" s="943"/>
      <c r="AU54" s="943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55"/>
      <c r="BU54" s="255"/>
      <c r="BV54" s="228"/>
      <c r="BW54" s="228"/>
      <c r="BX54" s="203"/>
      <c r="BY54" s="154"/>
      <c r="BZ54" s="154"/>
      <c r="CA54" s="154"/>
      <c r="CB54" s="154"/>
    </row>
    <row r="55" spans="1:80" ht="17.25" customHeight="1" x14ac:dyDescent="0.2">
      <c r="B55" s="944" t="s">
        <v>185</v>
      </c>
      <c r="C55" s="944"/>
      <c r="D55" s="944"/>
      <c r="E55" s="944"/>
      <c r="F55" s="944"/>
      <c r="G55" s="944"/>
      <c r="H55" s="944"/>
      <c r="I55" s="944"/>
      <c r="J55" s="944"/>
      <c r="K55" s="944"/>
      <c r="L55" s="944"/>
      <c r="M55" s="944"/>
      <c r="N55" s="944"/>
      <c r="O55" s="256"/>
      <c r="P55" s="256"/>
      <c r="Q55" s="256"/>
      <c r="R55" s="256"/>
      <c r="S55" s="940"/>
      <c r="T55" s="940"/>
      <c r="U55" s="940"/>
      <c r="V55" s="940"/>
      <c r="W55" s="940"/>
      <c r="X55" s="940"/>
      <c r="Y55" s="940"/>
      <c r="Z55" s="940"/>
      <c r="AA55" s="940"/>
      <c r="AB55" s="940"/>
      <c r="AC55" s="940"/>
      <c r="AD55" s="940"/>
      <c r="AE55" s="940"/>
      <c r="AF55" s="940"/>
      <c r="AG55" s="940"/>
      <c r="AH55" s="256"/>
      <c r="AI55" s="256"/>
      <c r="AJ55" s="941" t="str">
        <f>Ф1Заполн!AH139</f>
        <v>Горіна Нінель Борисівна</v>
      </c>
      <c r="AK55" s="942"/>
      <c r="AL55" s="942"/>
      <c r="AM55" s="942"/>
      <c r="AN55" s="942"/>
      <c r="AO55" s="942"/>
      <c r="AP55" s="942"/>
      <c r="AQ55" s="942"/>
      <c r="AR55" s="942"/>
      <c r="AS55" s="942"/>
      <c r="AT55" s="942"/>
      <c r="AU55" s="942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55"/>
      <c r="BU55" s="255"/>
      <c r="BV55" s="228"/>
      <c r="BW55" s="228"/>
      <c r="BX55" s="203"/>
      <c r="BY55" s="154"/>
      <c r="BZ55" s="154"/>
      <c r="CA55" s="154"/>
      <c r="CB55" s="154"/>
    </row>
    <row r="56" spans="1:80" ht="13.5" customHeight="1" x14ac:dyDescent="0.2">
      <c r="B56" s="143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3"/>
      <c r="AO56" s="203"/>
      <c r="AP56" s="203"/>
      <c r="AQ56" s="203"/>
      <c r="AR56" s="203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55"/>
      <c r="BU56" s="255"/>
      <c r="BV56" s="228"/>
      <c r="BW56" s="228"/>
      <c r="BX56" s="203"/>
      <c r="BY56" s="154"/>
      <c r="BZ56" s="154"/>
      <c r="CA56" s="154"/>
      <c r="CB56" s="154"/>
    </row>
    <row r="57" spans="1:80" ht="13.5" customHeight="1" x14ac:dyDescent="0.2">
      <c r="B57" s="14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28"/>
      <c r="AO57" s="228"/>
      <c r="AP57" s="228"/>
      <c r="AQ57" s="228"/>
      <c r="AR57" s="228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  <c r="BC57" s="257"/>
      <c r="BD57" s="257"/>
      <c r="BE57" s="257"/>
      <c r="BF57" s="257"/>
      <c r="BG57" s="257"/>
      <c r="BH57" s="257"/>
      <c r="BI57" s="257"/>
      <c r="BJ57" s="257"/>
      <c r="BK57" s="257"/>
      <c r="BL57" s="257"/>
      <c r="BM57" s="257"/>
      <c r="BN57" s="257"/>
      <c r="BO57" s="257"/>
      <c r="BP57" s="257"/>
      <c r="BQ57" s="257"/>
      <c r="BR57" s="257"/>
      <c r="BS57" s="257"/>
      <c r="BT57" s="258"/>
      <c r="BU57" s="258"/>
      <c r="BV57" s="257"/>
      <c r="BW57" s="257"/>
      <c r="BX57" s="259"/>
      <c r="BY57" s="154"/>
      <c r="BZ57" s="154"/>
      <c r="CA57" s="154"/>
      <c r="CB57" s="154"/>
    </row>
    <row r="58" spans="1:80" ht="13.5" customHeight="1" x14ac:dyDescent="0.2">
      <c r="B58" s="143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  <c r="AC58" s="256"/>
      <c r="AD58" s="256"/>
      <c r="AE58" s="256"/>
      <c r="AF58" s="256"/>
      <c r="AG58" s="256"/>
      <c r="AH58" s="256"/>
      <c r="AI58" s="256"/>
      <c r="AJ58" s="256"/>
      <c r="AK58" s="256"/>
      <c r="AL58" s="256"/>
      <c r="AM58" s="256"/>
      <c r="AN58" s="143"/>
      <c r="AO58" s="143"/>
      <c r="AP58" s="143"/>
      <c r="AQ58" s="143"/>
      <c r="AR58" s="143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  <c r="BC58" s="257"/>
      <c r="BD58" s="257"/>
      <c r="BE58" s="257"/>
      <c r="BF58" s="257"/>
      <c r="BG58" s="257"/>
      <c r="BH58" s="257"/>
      <c r="BI58" s="257"/>
      <c r="BJ58" s="257"/>
      <c r="BK58" s="257"/>
      <c r="BL58" s="257"/>
      <c r="BM58" s="257"/>
      <c r="BN58" s="257"/>
      <c r="BO58" s="257"/>
      <c r="BP58" s="257"/>
      <c r="BQ58" s="257"/>
      <c r="BR58" s="257"/>
      <c r="BS58" s="257"/>
      <c r="BT58" s="258"/>
      <c r="BU58" s="258"/>
      <c r="BV58" s="257"/>
      <c r="BW58" s="257"/>
      <c r="BX58" s="259"/>
      <c r="BY58" s="154"/>
      <c r="BZ58" s="154"/>
      <c r="CA58" s="154"/>
      <c r="CB58" s="154"/>
    </row>
    <row r="59" spans="1:80" ht="13.5" customHeight="1" x14ac:dyDescent="0.2">
      <c r="B59" s="143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  <c r="AC59" s="256"/>
      <c r="AD59" s="256"/>
      <c r="AE59" s="256"/>
      <c r="AF59" s="256"/>
      <c r="AG59" s="256"/>
      <c r="AH59" s="256"/>
      <c r="AI59" s="256"/>
      <c r="AJ59" s="256"/>
      <c r="AK59" s="256"/>
      <c r="AL59" s="256"/>
      <c r="AM59" s="256"/>
      <c r="AN59" s="228"/>
      <c r="AO59" s="228"/>
      <c r="AP59" s="228"/>
      <c r="AQ59" s="228"/>
      <c r="AR59" s="228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4"/>
      <c r="BU59" s="224"/>
      <c r="BV59" s="225"/>
      <c r="BW59" s="225"/>
      <c r="BX59" s="230"/>
      <c r="BY59" s="154"/>
      <c r="BZ59" s="154"/>
      <c r="CA59" s="154"/>
      <c r="CB59" s="154"/>
    </row>
    <row r="60" spans="1:80" ht="13.5" customHeight="1" x14ac:dyDescent="0.2">
      <c r="B60" s="143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/>
      <c r="BT60" s="255"/>
      <c r="BU60" s="255"/>
      <c r="BV60" s="228"/>
      <c r="BW60" s="228"/>
      <c r="BX60" s="203"/>
      <c r="BY60" s="154"/>
      <c r="BZ60" s="154"/>
      <c r="CA60" s="154"/>
      <c r="CB60" s="154"/>
    </row>
    <row r="61" spans="1:80" ht="13.5" customHeight="1" x14ac:dyDescent="0.2">
      <c r="B61" s="143"/>
      <c r="C61" s="256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  <c r="AC61" s="256"/>
      <c r="AD61" s="256"/>
      <c r="AE61" s="256"/>
      <c r="AF61" s="256"/>
      <c r="AG61" s="256"/>
      <c r="AH61" s="256"/>
      <c r="AI61" s="256"/>
      <c r="AJ61" s="256"/>
      <c r="AK61" s="256"/>
      <c r="AL61" s="256"/>
      <c r="AM61" s="256"/>
      <c r="AN61" s="228"/>
      <c r="AO61" s="228"/>
      <c r="AP61" s="228"/>
      <c r="AQ61" s="228"/>
      <c r="AR61" s="228"/>
      <c r="AS61" s="228"/>
      <c r="AT61" s="228"/>
      <c r="AU61" s="228"/>
      <c r="AV61" s="228"/>
      <c r="AW61" s="228"/>
      <c r="AX61" s="228"/>
      <c r="AY61" s="228"/>
      <c r="AZ61" s="228"/>
      <c r="BA61" s="228"/>
      <c r="BB61" s="228"/>
      <c r="BC61" s="228"/>
      <c r="BD61" s="228"/>
      <c r="BE61" s="228"/>
      <c r="BF61" s="228"/>
      <c r="BG61" s="228"/>
      <c r="BH61" s="228"/>
      <c r="BI61" s="228"/>
      <c r="BJ61" s="228"/>
      <c r="BK61" s="228"/>
      <c r="BL61" s="228"/>
      <c r="BM61" s="228"/>
      <c r="BN61" s="228"/>
      <c r="BO61" s="228"/>
      <c r="BP61" s="228"/>
      <c r="BQ61" s="228"/>
      <c r="BR61" s="228"/>
      <c r="BS61" s="228"/>
      <c r="BT61" s="255"/>
      <c r="BU61" s="255"/>
      <c r="BV61" s="228"/>
      <c r="BW61" s="228"/>
      <c r="BX61" s="203"/>
      <c r="BY61" s="154"/>
      <c r="BZ61" s="154"/>
      <c r="CA61" s="154"/>
      <c r="CB61" s="154"/>
    </row>
    <row r="62" spans="1:80" ht="13.5" customHeight="1" x14ac:dyDescent="0.2">
      <c r="B62" s="143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56"/>
      <c r="AM62" s="256"/>
      <c r="AN62" s="143"/>
      <c r="AO62" s="143"/>
      <c r="AP62" s="143"/>
      <c r="AQ62" s="143"/>
      <c r="AR62" s="143"/>
      <c r="AS62" s="228"/>
      <c r="AT62" s="228"/>
      <c r="AU62" s="228"/>
      <c r="AV62" s="228"/>
      <c r="AW62" s="228"/>
      <c r="AX62" s="228"/>
      <c r="AY62" s="228"/>
      <c r="AZ62" s="228"/>
      <c r="BA62" s="228"/>
      <c r="BB62" s="228"/>
      <c r="BC62" s="228"/>
      <c r="BD62" s="228"/>
      <c r="BE62" s="228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55"/>
      <c r="BU62" s="255"/>
      <c r="BV62" s="228"/>
      <c r="BW62" s="228"/>
      <c r="BX62" s="203"/>
      <c r="BY62" s="154"/>
      <c r="BZ62" s="154"/>
      <c r="CA62" s="154"/>
      <c r="CB62" s="154"/>
    </row>
    <row r="63" spans="1:80" ht="13.5" customHeight="1" x14ac:dyDescent="0.2">
      <c r="B63" s="143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28"/>
      <c r="BC63" s="228"/>
      <c r="BD63" s="228"/>
      <c r="BE63" s="228"/>
      <c r="BF63" s="228"/>
      <c r="BG63" s="228"/>
      <c r="BH63" s="228"/>
      <c r="BI63" s="228"/>
      <c r="BJ63" s="228"/>
      <c r="BK63" s="228"/>
      <c r="BL63" s="228"/>
      <c r="BM63" s="228"/>
      <c r="BN63" s="228"/>
      <c r="BO63" s="228"/>
      <c r="BP63" s="228"/>
      <c r="BQ63" s="228"/>
      <c r="BR63" s="228"/>
      <c r="BS63" s="228"/>
      <c r="BT63" s="255"/>
      <c r="BU63" s="255"/>
      <c r="BV63" s="228"/>
      <c r="BW63" s="228"/>
      <c r="BX63" s="203"/>
      <c r="BY63" s="154"/>
      <c r="BZ63" s="154"/>
      <c r="CA63" s="154"/>
      <c r="CB63" s="154"/>
    </row>
    <row r="64" spans="1:80" ht="13.5" customHeight="1" x14ac:dyDescent="0.2">
      <c r="B64" s="143"/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6"/>
      <c r="AN64" s="228"/>
      <c r="AO64" s="228"/>
      <c r="AP64" s="228"/>
      <c r="AQ64" s="228"/>
      <c r="AR64" s="228"/>
      <c r="AS64" s="228"/>
      <c r="AT64" s="228"/>
      <c r="AU64" s="228"/>
      <c r="AV64" s="228"/>
      <c r="AW64" s="228"/>
      <c r="AX64" s="228"/>
      <c r="AY64" s="228"/>
      <c r="AZ64" s="228"/>
      <c r="BA64" s="228"/>
      <c r="BB64" s="228"/>
      <c r="BC64" s="228"/>
      <c r="BD64" s="228"/>
      <c r="BE64" s="228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55"/>
      <c r="BU64" s="255"/>
      <c r="BV64" s="228"/>
      <c r="BW64" s="228"/>
      <c r="BX64" s="203"/>
      <c r="BY64" s="154"/>
      <c r="BZ64" s="154"/>
      <c r="CA64" s="154"/>
      <c r="CB64" s="154"/>
    </row>
    <row r="65" spans="3:80" ht="13.5" customHeight="1" x14ac:dyDescent="0.2"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319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28"/>
      <c r="AM65" s="228"/>
      <c r="AN65" s="228"/>
      <c r="AO65" s="228"/>
      <c r="AP65" s="228"/>
      <c r="AQ65" s="228"/>
      <c r="AR65" s="228"/>
      <c r="AS65" s="228"/>
      <c r="AT65" s="228"/>
      <c r="AU65" s="228"/>
      <c r="AV65" s="228"/>
      <c r="AW65" s="228"/>
      <c r="AX65" s="228"/>
      <c r="AY65" s="228"/>
      <c r="AZ65" s="228"/>
      <c r="BA65" s="228"/>
      <c r="BB65" s="228"/>
      <c r="BC65" s="228"/>
      <c r="BD65" s="228"/>
      <c r="BE65" s="228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55"/>
      <c r="BU65" s="255"/>
      <c r="BV65" s="228"/>
      <c r="BW65" s="228"/>
      <c r="BX65" s="203"/>
      <c r="BY65" s="154"/>
      <c r="BZ65" s="154"/>
      <c r="CA65" s="154"/>
      <c r="CB65" s="154"/>
    </row>
    <row r="66" spans="3:80" ht="13.5" customHeight="1" x14ac:dyDescent="0.2"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319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228"/>
      <c r="AN66" s="228"/>
      <c r="AO66" s="228"/>
      <c r="AP66" s="228"/>
      <c r="AQ66" s="228"/>
      <c r="AR66" s="228"/>
      <c r="AS66" s="228"/>
      <c r="AT66" s="228"/>
      <c r="AU66" s="228"/>
      <c r="AV66" s="228"/>
      <c r="AW66" s="228"/>
      <c r="AX66" s="228"/>
      <c r="AY66" s="228"/>
      <c r="AZ66" s="228"/>
      <c r="BA66" s="228"/>
      <c r="BB66" s="228"/>
      <c r="BC66" s="228"/>
      <c r="BD66" s="228"/>
      <c r="BE66" s="228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55"/>
      <c r="BU66" s="255"/>
      <c r="BV66" s="228"/>
      <c r="BW66" s="228"/>
      <c r="BX66" s="203"/>
      <c r="BY66" s="154"/>
      <c r="BZ66" s="154"/>
      <c r="CA66" s="154"/>
      <c r="CB66" s="154"/>
    </row>
    <row r="67" spans="3:80" ht="13.5" customHeight="1" x14ac:dyDescent="0.2"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  <c r="AC67" s="256"/>
      <c r="AD67" s="256"/>
      <c r="AE67" s="256"/>
      <c r="AF67" s="256"/>
      <c r="AG67" s="256"/>
      <c r="AH67" s="256"/>
      <c r="AI67" s="256"/>
      <c r="AJ67" s="256"/>
      <c r="AK67" s="256"/>
      <c r="AL67" s="256"/>
      <c r="AM67" s="256"/>
      <c r="AN67" s="256"/>
      <c r="AO67" s="256"/>
      <c r="AP67" s="256"/>
      <c r="AQ67" s="256"/>
      <c r="AR67" s="256"/>
      <c r="AS67" s="256"/>
      <c r="AT67" s="256"/>
      <c r="AU67" s="256"/>
      <c r="AV67" s="228"/>
      <c r="AW67" s="228"/>
      <c r="AX67" s="228"/>
      <c r="AY67" s="228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25"/>
      <c r="BL67" s="225"/>
      <c r="BM67" s="225"/>
      <c r="BN67" s="225"/>
      <c r="BO67" s="225"/>
      <c r="BP67" s="225"/>
      <c r="BQ67" s="225"/>
      <c r="BR67" s="225"/>
      <c r="BS67" s="225"/>
      <c r="BT67" s="224"/>
      <c r="BU67" s="224"/>
      <c r="BV67" s="225"/>
      <c r="BW67" s="225"/>
      <c r="BX67" s="230"/>
      <c r="BY67" s="154"/>
      <c r="BZ67" s="154"/>
      <c r="CA67" s="154"/>
      <c r="CB67" s="154"/>
    </row>
    <row r="68" spans="3:80" ht="13.5" customHeight="1" x14ac:dyDescent="0.2"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6"/>
      <c r="AV68" s="228"/>
      <c r="AW68" s="228"/>
      <c r="AX68" s="228"/>
      <c r="AY68" s="228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4"/>
      <c r="BU68" s="224"/>
      <c r="BV68" s="225"/>
      <c r="BW68" s="225"/>
      <c r="BX68" s="230"/>
      <c r="BY68" s="154"/>
      <c r="BZ68" s="154"/>
      <c r="CA68" s="154"/>
      <c r="CB68" s="154"/>
    </row>
    <row r="69" spans="3:80" ht="13.5" customHeight="1" x14ac:dyDescent="0.2"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6"/>
      <c r="AO69" s="256"/>
      <c r="AP69" s="256"/>
      <c r="AQ69" s="256"/>
      <c r="AR69" s="256"/>
      <c r="AS69" s="256"/>
      <c r="AT69" s="256"/>
      <c r="AU69" s="256"/>
      <c r="AV69" s="228"/>
      <c r="AW69" s="228"/>
      <c r="AX69" s="228"/>
      <c r="AY69" s="228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4"/>
      <c r="BU69" s="224"/>
      <c r="BV69" s="225"/>
      <c r="BW69" s="225"/>
      <c r="BX69" s="230"/>
      <c r="BY69" s="154"/>
      <c r="BZ69" s="154"/>
      <c r="CA69" s="154"/>
      <c r="CB69" s="154"/>
    </row>
    <row r="70" spans="3:80" ht="13.5" customHeight="1" x14ac:dyDescent="0.2"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  <c r="AC70" s="256"/>
      <c r="AD70" s="256"/>
      <c r="AE70" s="256"/>
      <c r="AF70" s="256"/>
      <c r="AG70" s="256"/>
      <c r="AH70" s="256"/>
      <c r="AI70" s="256"/>
      <c r="AJ70" s="256"/>
      <c r="AK70" s="256"/>
      <c r="AL70" s="256"/>
      <c r="AM70" s="256"/>
      <c r="AN70" s="256"/>
      <c r="AO70" s="256"/>
      <c r="AP70" s="256"/>
      <c r="AQ70" s="256"/>
      <c r="AR70" s="256"/>
      <c r="AS70" s="256"/>
      <c r="AT70" s="256"/>
      <c r="AU70" s="256"/>
      <c r="AV70" s="228"/>
      <c r="AW70" s="228"/>
      <c r="AX70" s="228"/>
      <c r="AY70" s="228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4"/>
      <c r="BU70" s="224"/>
      <c r="BV70" s="225"/>
      <c r="BW70" s="225"/>
      <c r="BX70" s="230"/>
      <c r="BY70" s="154"/>
      <c r="BZ70" s="154"/>
      <c r="CA70" s="154"/>
      <c r="CB70" s="154"/>
    </row>
    <row r="71" spans="3:80" ht="13.5" customHeight="1" x14ac:dyDescent="0.2">
      <c r="C71" s="256"/>
      <c r="D71" s="256"/>
      <c r="E71" s="256"/>
      <c r="F71" s="256"/>
      <c r="G71" s="256"/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  <c r="AC71" s="256"/>
      <c r="AD71" s="256"/>
      <c r="AE71" s="256"/>
      <c r="AF71" s="256"/>
      <c r="AG71" s="256"/>
      <c r="AH71" s="256"/>
      <c r="AI71" s="256"/>
      <c r="AJ71" s="256"/>
      <c r="AK71" s="256"/>
      <c r="AL71" s="256"/>
      <c r="AM71" s="256"/>
      <c r="AN71" s="256"/>
      <c r="AO71" s="256"/>
      <c r="AP71" s="256"/>
      <c r="AQ71" s="256"/>
      <c r="AR71" s="256"/>
      <c r="AS71" s="256"/>
      <c r="AT71" s="256"/>
      <c r="AU71" s="256"/>
      <c r="AV71" s="228"/>
      <c r="AW71" s="228"/>
      <c r="AX71" s="228"/>
      <c r="AY71" s="228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4"/>
      <c r="BU71" s="224"/>
      <c r="BV71" s="225"/>
      <c r="BW71" s="225"/>
      <c r="BX71" s="230"/>
      <c r="BY71" s="154"/>
      <c r="BZ71" s="154"/>
      <c r="CA71" s="154"/>
      <c r="CB71" s="154"/>
    </row>
    <row r="72" spans="3:80" ht="13.5" customHeight="1" x14ac:dyDescent="0.2"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201"/>
      <c r="BU72" s="201"/>
      <c r="BV72" s="143"/>
      <c r="BW72" s="143"/>
      <c r="BX72" s="226"/>
      <c r="BY72" s="154"/>
      <c r="BZ72" s="154"/>
      <c r="CA72" s="154"/>
      <c r="CB72" s="154"/>
    </row>
    <row r="73" spans="3:80" ht="13.5" customHeight="1" x14ac:dyDescent="0.2"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201"/>
      <c r="BU73" s="201"/>
      <c r="BV73" s="143"/>
      <c r="BW73" s="143"/>
      <c r="BX73" s="226"/>
      <c r="BY73" s="154"/>
      <c r="BZ73" s="154"/>
      <c r="CA73" s="154"/>
      <c r="CB73" s="154"/>
    </row>
    <row r="74" spans="3:80" ht="13.5" customHeight="1" x14ac:dyDescent="0.2">
      <c r="C74" s="260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201"/>
      <c r="BU74" s="201"/>
      <c r="BV74" s="143"/>
      <c r="BW74" s="143"/>
      <c r="BX74" s="226"/>
      <c r="BY74" s="154"/>
      <c r="BZ74" s="154"/>
      <c r="CA74" s="154"/>
      <c r="CB74" s="154"/>
    </row>
    <row r="75" spans="3:80" ht="13.5" customHeight="1" x14ac:dyDescent="0.2"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201"/>
      <c r="BU75" s="201"/>
      <c r="BV75" s="143"/>
      <c r="BW75" s="143"/>
      <c r="BX75" s="226"/>
      <c r="BY75" s="154"/>
      <c r="BZ75" s="154"/>
      <c r="CA75" s="154"/>
      <c r="CB75" s="154"/>
    </row>
    <row r="76" spans="3:80" ht="13.5" customHeight="1" x14ac:dyDescent="0.2"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201"/>
      <c r="BU76" s="201"/>
      <c r="BV76" s="143"/>
      <c r="BW76" s="143"/>
      <c r="BX76" s="226"/>
      <c r="BY76" s="154"/>
      <c r="BZ76" s="154"/>
      <c r="CA76" s="154"/>
      <c r="CB76" s="154"/>
    </row>
    <row r="77" spans="3:80" ht="13.5" customHeight="1" x14ac:dyDescent="0.2"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201"/>
      <c r="BU77" s="201"/>
      <c r="BV77" s="143"/>
      <c r="BW77" s="143"/>
      <c r="BX77" s="226"/>
      <c r="BY77" s="154"/>
      <c r="BZ77" s="154"/>
      <c r="CA77" s="154"/>
      <c r="CB77" s="154"/>
    </row>
    <row r="78" spans="3:80" ht="13.5" customHeight="1" x14ac:dyDescent="0.2"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201"/>
      <c r="BU78" s="201"/>
      <c r="BV78" s="143"/>
      <c r="BW78" s="143"/>
      <c r="BX78" s="226"/>
      <c r="BY78" s="154"/>
      <c r="BZ78" s="154"/>
      <c r="CA78" s="154"/>
      <c r="CB78" s="154"/>
    </row>
    <row r="79" spans="3:80" ht="13.5" customHeight="1" x14ac:dyDescent="0.2"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201"/>
      <c r="BU79" s="201"/>
      <c r="BV79" s="143"/>
      <c r="BW79" s="143"/>
      <c r="BX79" s="226"/>
      <c r="BY79" s="154"/>
      <c r="BZ79" s="154"/>
      <c r="CA79" s="154"/>
      <c r="CB79" s="154"/>
    </row>
    <row r="80" spans="3:80" ht="13.5" customHeight="1" x14ac:dyDescent="0.2"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201"/>
      <c r="BU80" s="201"/>
      <c r="BV80" s="143"/>
      <c r="BW80" s="143"/>
      <c r="BX80" s="226"/>
      <c r="BY80" s="154"/>
      <c r="BZ80" s="154"/>
      <c r="CA80" s="154"/>
      <c r="CB80" s="154"/>
    </row>
    <row r="81" spans="3:80" ht="13.5" customHeight="1" x14ac:dyDescent="0.2"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201"/>
      <c r="BU81" s="201"/>
      <c r="BV81" s="143"/>
      <c r="BW81" s="143"/>
      <c r="BX81" s="226"/>
      <c r="BY81" s="163"/>
      <c r="BZ81" s="163"/>
      <c r="CA81" s="163"/>
      <c r="CB81" s="163"/>
    </row>
    <row r="82" spans="3:80" ht="13.5" customHeight="1" x14ac:dyDescent="0.2"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201"/>
      <c r="BU82" s="201"/>
      <c r="BV82" s="143"/>
      <c r="BW82" s="143"/>
      <c r="BX82" s="226"/>
      <c r="BY82" s="163"/>
      <c r="BZ82" s="163"/>
      <c r="CA82" s="163"/>
      <c r="CB82" s="163"/>
    </row>
    <row r="83" spans="3:80" ht="13.5" customHeight="1" x14ac:dyDescent="0.2"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201"/>
      <c r="BU83" s="201"/>
      <c r="BV83" s="143"/>
      <c r="BW83" s="143"/>
      <c r="BX83" s="226"/>
      <c r="BY83" s="154"/>
      <c r="BZ83" s="154"/>
      <c r="CA83" s="154"/>
      <c r="CB83" s="154"/>
    </row>
    <row r="84" spans="3:80" ht="13.5" customHeight="1" x14ac:dyDescent="0.2"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201"/>
      <c r="BU84" s="201"/>
      <c r="BV84" s="143"/>
      <c r="BW84" s="143"/>
      <c r="BX84" s="226"/>
      <c r="BY84" s="154"/>
      <c r="BZ84" s="154"/>
      <c r="CA84" s="154"/>
      <c r="CB84" s="154"/>
    </row>
    <row r="85" spans="3:80" ht="13.5" customHeight="1" x14ac:dyDescent="0.2"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201"/>
      <c r="BU85" s="201"/>
      <c r="BV85" s="143"/>
      <c r="BW85" s="143"/>
      <c r="BX85" s="226"/>
      <c r="BY85" s="154"/>
      <c r="BZ85" s="154"/>
      <c r="CA85" s="154"/>
      <c r="CB85" s="154"/>
    </row>
    <row r="86" spans="3:80" ht="13.5" customHeight="1" x14ac:dyDescent="0.2"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201"/>
      <c r="BU86" s="201"/>
      <c r="BV86" s="143"/>
      <c r="BW86" s="143"/>
      <c r="BX86" s="226"/>
      <c r="BY86" s="154"/>
      <c r="BZ86" s="154"/>
      <c r="CA86" s="154"/>
      <c r="CB86" s="154"/>
    </row>
    <row r="87" spans="3:80" ht="13.5" customHeight="1" x14ac:dyDescent="0.2"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201"/>
      <c r="BU87" s="201"/>
      <c r="BV87" s="143"/>
      <c r="BW87" s="143"/>
      <c r="BX87" s="226"/>
      <c r="BY87" s="154"/>
      <c r="BZ87" s="154"/>
      <c r="CA87" s="154"/>
      <c r="CB87" s="154"/>
    </row>
    <row r="88" spans="3:80" ht="13.5" customHeight="1" x14ac:dyDescent="0.2"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201"/>
      <c r="BU88" s="201"/>
      <c r="BV88" s="143"/>
      <c r="BW88" s="143"/>
      <c r="BX88" s="226"/>
      <c r="BY88" s="154"/>
      <c r="BZ88" s="154"/>
      <c r="CA88" s="154"/>
      <c r="CB88" s="154"/>
    </row>
    <row r="89" spans="3:80" ht="13.5" customHeight="1" x14ac:dyDescent="0.2"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201"/>
      <c r="BU89" s="201"/>
      <c r="BV89" s="143"/>
      <c r="BW89" s="143"/>
      <c r="BX89" s="226"/>
      <c r="BY89" s="154"/>
      <c r="BZ89" s="154"/>
      <c r="CA89" s="154"/>
      <c r="CB89" s="154"/>
    </row>
    <row r="90" spans="3:80" ht="13.5" customHeight="1" x14ac:dyDescent="0.2"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201"/>
      <c r="BU90" s="201"/>
      <c r="BV90" s="143"/>
      <c r="BW90" s="143"/>
      <c r="BX90" s="226"/>
      <c r="BY90" s="154"/>
      <c r="BZ90" s="154"/>
      <c r="CA90" s="154"/>
      <c r="CB90" s="154"/>
    </row>
    <row r="91" spans="3:80" ht="13.5" customHeight="1" x14ac:dyDescent="0.2"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201"/>
      <c r="BU91" s="201"/>
      <c r="BV91" s="143"/>
      <c r="BW91" s="143"/>
      <c r="BX91" s="226"/>
      <c r="BY91" s="154"/>
      <c r="BZ91" s="154"/>
      <c r="CA91" s="154"/>
      <c r="CB91" s="154"/>
    </row>
    <row r="92" spans="3:80" ht="13.5" customHeight="1" x14ac:dyDescent="0.2"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201"/>
      <c r="BU92" s="201"/>
      <c r="BV92" s="143"/>
      <c r="BW92" s="143"/>
      <c r="BX92" s="226"/>
      <c r="BY92" s="154"/>
      <c r="BZ92" s="154"/>
      <c r="CA92" s="154"/>
      <c r="CB92" s="154"/>
    </row>
    <row r="93" spans="3:80" ht="13.5" customHeight="1" x14ac:dyDescent="0.2"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201"/>
      <c r="BU93" s="201"/>
      <c r="BV93" s="143"/>
      <c r="BW93" s="143"/>
      <c r="BX93" s="226"/>
      <c r="BY93" s="154"/>
      <c r="BZ93" s="154"/>
      <c r="CA93" s="154"/>
      <c r="CB93" s="154"/>
    </row>
    <row r="94" spans="3:80" ht="13.5" customHeight="1" x14ac:dyDescent="0.2"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201"/>
      <c r="BU94" s="201"/>
      <c r="BV94" s="143"/>
      <c r="BW94" s="143"/>
      <c r="BX94" s="226"/>
      <c r="BY94" s="154"/>
      <c r="BZ94" s="154"/>
      <c r="CA94" s="154"/>
      <c r="CB94" s="154"/>
    </row>
    <row r="95" spans="3:80" ht="13.5" customHeight="1" x14ac:dyDescent="0.2"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201"/>
      <c r="BU95" s="201"/>
      <c r="BV95" s="143"/>
      <c r="BW95" s="143"/>
      <c r="BX95" s="226"/>
      <c r="BY95" s="154"/>
      <c r="BZ95" s="154"/>
      <c r="CA95" s="154"/>
      <c r="CB95" s="154"/>
    </row>
    <row r="96" spans="3:80" ht="13.5" customHeight="1" x14ac:dyDescent="0.2"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201"/>
      <c r="BU96" s="201"/>
      <c r="BV96" s="143"/>
      <c r="BW96" s="143"/>
      <c r="BX96" s="226"/>
      <c r="BY96" s="154"/>
      <c r="BZ96" s="154"/>
      <c r="CA96" s="154"/>
      <c r="CB96" s="154"/>
    </row>
    <row r="97" spans="3:80" ht="13.5" customHeight="1" x14ac:dyDescent="0.2"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201"/>
      <c r="BU97" s="201"/>
      <c r="BV97" s="143"/>
      <c r="BW97" s="143"/>
      <c r="BX97" s="226"/>
      <c r="BY97" s="154"/>
      <c r="BZ97" s="154"/>
      <c r="CA97" s="154"/>
      <c r="CB97" s="154"/>
    </row>
    <row r="98" spans="3:80" ht="13.5" customHeight="1" x14ac:dyDescent="0.2"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201"/>
      <c r="BU98" s="201"/>
      <c r="BV98" s="143"/>
      <c r="BW98" s="143"/>
      <c r="BX98" s="226"/>
      <c r="BY98" s="154"/>
      <c r="BZ98" s="154"/>
      <c r="CA98" s="154"/>
      <c r="CB98" s="154"/>
    </row>
    <row r="99" spans="3:80" ht="13.5" customHeight="1" x14ac:dyDescent="0.2"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201"/>
      <c r="BU99" s="201"/>
      <c r="BV99" s="143"/>
      <c r="BW99" s="143"/>
      <c r="BX99" s="226"/>
      <c r="BY99" s="154"/>
      <c r="BZ99" s="154"/>
      <c r="CA99" s="154"/>
      <c r="CB99" s="154"/>
    </row>
    <row r="100" spans="3:80" ht="13.5" customHeight="1" x14ac:dyDescent="0.2"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201"/>
      <c r="BU100" s="201"/>
      <c r="BV100" s="143"/>
      <c r="BW100" s="143"/>
      <c r="BX100" s="226"/>
      <c r="BY100" s="154"/>
      <c r="BZ100" s="154"/>
      <c r="CA100" s="154"/>
      <c r="CB100" s="154"/>
    </row>
    <row r="101" spans="3:80" ht="13.5" customHeight="1" x14ac:dyDescent="0.2"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201"/>
      <c r="BU101" s="201"/>
      <c r="BV101" s="143"/>
      <c r="BW101" s="143"/>
      <c r="BX101" s="226"/>
      <c r="BY101" s="154"/>
      <c r="BZ101" s="154"/>
      <c r="CA101" s="154"/>
      <c r="CB101" s="154"/>
    </row>
    <row r="102" spans="3:80" ht="13.5" customHeight="1" x14ac:dyDescent="0.2"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201"/>
      <c r="BU102" s="201"/>
      <c r="BV102" s="143"/>
      <c r="BW102" s="143"/>
      <c r="BX102" s="226"/>
      <c r="BY102" s="154"/>
      <c r="BZ102" s="154"/>
      <c r="CA102" s="154"/>
      <c r="CB102" s="154"/>
    </row>
    <row r="103" spans="3:80" ht="13.5" customHeight="1" x14ac:dyDescent="0.2"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201"/>
      <c r="BU103" s="201"/>
      <c r="BV103" s="143"/>
      <c r="BW103" s="143"/>
      <c r="BX103" s="226"/>
      <c r="BY103" s="154"/>
      <c r="BZ103" s="154"/>
      <c r="CA103" s="154"/>
      <c r="CB103" s="154"/>
    </row>
    <row r="104" spans="3:80" ht="13.5" customHeight="1" x14ac:dyDescent="0.2"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201"/>
      <c r="BU104" s="201"/>
      <c r="BV104" s="143"/>
      <c r="BW104" s="143"/>
      <c r="BX104" s="226"/>
      <c r="BY104" s="170"/>
      <c r="BZ104" s="170"/>
      <c r="CA104" s="169"/>
      <c r="CB104" s="169"/>
    </row>
    <row r="105" spans="3:80" ht="13.5" customHeight="1" x14ac:dyDescent="0.2"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201"/>
      <c r="BU105" s="201"/>
      <c r="BV105" s="143"/>
      <c r="BW105" s="143"/>
      <c r="BX105" s="226"/>
      <c r="BY105" s="170"/>
      <c r="BZ105" s="170"/>
      <c r="CA105" s="169"/>
      <c r="CB105" s="169"/>
    </row>
    <row r="106" spans="3:80" ht="13.5" customHeight="1" x14ac:dyDescent="0.2"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201"/>
      <c r="BU106" s="201"/>
      <c r="BV106" s="143"/>
      <c r="BW106" s="143"/>
      <c r="BX106" s="226"/>
      <c r="BY106" s="170"/>
      <c r="BZ106" s="170"/>
      <c r="CA106" s="169"/>
      <c r="CB106" s="169"/>
    </row>
    <row r="107" spans="3:80" ht="13.5" customHeight="1" x14ac:dyDescent="0.2"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201"/>
      <c r="BU107" s="201"/>
      <c r="BV107" s="143"/>
      <c r="BW107" s="143"/>
      <c r="BX107" s="226"/>
      <c r="BY107" s="154"/>
      <c r="BZ107" s="154"/>
      <c r="CA107" s="154"/>
      <c r="CB107" s="154"/>
    </row>
    <row r="108" spans="3:80" ht="13.5" customHeight="1" x14ac:dyDescent="0.2"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201"/>
      <c r="BU108" s="201"/>
      <c r="BV108" s="143"/>
      <c r="BW108" s="143"/>
      <c r="BX108" s="226"/>
      <c r="BY108" s="154"/>
      <c r="BZ108" s="154"/>
      <c r="CA108" s="154"/>
      <c r="CB108" s="154"/>
    </row>
    <row r="109" spans="3:80" ht="13.5" customHeight="1" x14ac:dyDescent="0.2"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201"/>
      <c r="BU109" s="201"/>
      <c r="BV109" s="143"/>
      <c r="BW109" s="143"/>
      <c r="BX109" s="226"/>
      <c r="BY109" s="154"/>
      <c r="BZ109" s="154"/>
      <c r="CA109" s="154"/>
      <c r="CB109" s="154"/>
    </row>
    <row r="110" spans="3:80" ht="13.5" customHeight="1" x14ac:dyDescent="0.2"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201"/>
      <c r="BU110" s="201"/>
      <c r="BV110" s="143"/>
      <c r="BW110" s="143"/>
      <c r="BX110" s="226"/>
      <c r="BY110" s="154"/>
      <c r="BZ110" s="154"/>
      <c r="CA110" s="154"/>
      <c r="CB110" s="154"/>
    </row>
    <row r="111" spans="3:80" ht="13.5" customHeight="1" x14ac:dyDescent="0.2"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201"/>
      <c r="BU111" s="201"/>
      <c r="BV111" s="143"/>
      <c r="BW111" s="143"/>
      <c r="BX111" s="226"/>
      <c r="BY111" s="154"/>
      <c r="BZ111" s="154"/>
      <c r="CA111" s="154"/>
      <c r="CB111" s="154"/>
    </row>
    <row r="112" spans="3:80" ht="13.5" customHeight="1" x14ac:dyDescent="0.2"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201"/>
      <c r="BU112" s="201"/>
      <c r="BV112" s="143"/>
      <c r="BW112" s="143"/>
      <c r="BX112" s="226"/>
      <c r="BY112" s="154"/>
      <c r="BZ112" s="154"/>
      <c r="CA112" s="154"/>
      <c r="CB112" s="154"/>
    </row>
    <row r="113" spans="3:80" ht="13.5" customHeight="1" x14ac:dyDescent="0.2"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201"/>
      <c r="BU113" s="201"/>
      <c r="BV113" s="143"/>
      <c r="BW113" s="143"/>
      <c r="BX113" s="226"/>
      <c r="BY113" s="154"/>
      <c r="BZ113" s="154"/>
      <c r="CA113" s="154"/>
      <c r="CB113" s="154"/>
    </row>
    <row r="114" spans="3:80" ht="13.5" customHeight="1" x14ac:dyDescent="0.2"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201"/>
      <c r="BU114" s="201"/>
      <c r="BV114" s="143"/>
      <c r="BW114" s="143"/>
      <c r="BX114" s="226"/>
      <c r="BY114" s="154"/>
      <c r="BZ114" s="154"/>
      <c r="CA114" s="154"/>
      <c r="CB114" s="154"/>
    </row>
    <row r="115" spans="3:80" ht="13.5" customHeight="1" x14ac:dyDescent="0.2"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201"/>
      <c r="BU115" s="201"/>
      <c r="BV115" s="143"/>
      <c r="BW115" s="143"/>
      <c r="BX115" s="226"/>
      <c r="BY115" s="154"/>
      <c r="BZ115" s="154"/>
      <c r="CA115" s="154"/>
      <c r="CB115" s="154"/>
    </row>
    <row r="116" spans="3:80" ht="13.5" customHeight="1" x14ac:dyDescent="0.2"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201"/>
      <c r="BU116" s="201"/>
      <c r="BV116" s="143"/>
      <c r="BW116" s="143"/>
      <c r="BX116" s="226"/>
      <c r="BY116" s="154"/>
      <c r="BZ116" s="154"/>
      <c r="CA116" s="154"/>
      <c r="CB116" s="154"/>
    </row>
    <row r="117" spans="3:80" ht="13.5" customHeight="1" x14ac:dyDescent="0.2"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201"/>
      <c r="BU117" s="201"/>
      <c r="BV117" s="143"/>
      <c r="BW117" s="143"/>
      <c r="BX117" s="226"/>
      <c r="BY117" s="154"/>
      <c r="BZ117" s="154"/>
      <c r="CA117" s="154"/>
      <c r="CB117" s="154"/>
    </row>
    <row r="118" spans="3:80" ht="13.5" customHeight="1" x14ac:dyDescent="0.2"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201"/>
      <c r="BU118" s="201"/>
      <c r="BV118" s="143"/>
      <c r="BW118" s="143"/>
      <c r="BX118" s="226"/>
      <c r="BY118" s="154"/>
      <c r="BZ118" s="154"/>
      <c r="CA118" s="154"/>
      <c r="CB118" s="154"/>
    </row>
    <row r="119" spans="3:80" ht="13.5" customHeight="1" x14ac:dyDescent="0.2"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201"/>
      <c r="BU119" s="201"/>
      <c r="BV119" s="143"/>
      <c r="BW119" s="143"/>
      <c r="BX119" s="226"/>
      <c r="BY119" s="154"/>
      <c r="BZ119" s="154"/>
      <c r="CA119" s="154"/>
      <c r="CB119" s="154"/>
    </row>
    <row r="120" spans="3:80" ht="13.5" customHeight="1" x14ac:dyDescent="0.2"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201"/>
      <c r="BU120" s="201"/>
      <c r="BV120" s="143"/>
      <c r="BW120" s="143"/>
      <c r="BX120" s="226"/>
      <c r="BY120" s="176"/>
      <c r="BZ120" s="176"/>
      <c r="CA120" s="176"/>
      <c r="CB120" s="176"/>
    </row>
    <row r="121" spans="3:80" ht="13.5" customHeight="1" x14ac:dyDescent="0.2"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201"/>
      <c r="BU121" s="201"/>
      <c r="BV121" s="143"/>
      <c r="BW121" s="143"/>
      <c r="BX121" s="226"/>
      <c r="BY121" s="176"/>
      <c r="BZ121" s="176"/>
      <c r="CA121" s="176"/>
      <c r="CB121" s="176"/>
    </row>
    <row r="122" spans="3:80" ht="13.5" customHeight="1" x14ac:dyDescent="0.2"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201"/>
      <c r="BU122" s="201"/>
      <c r="BV122" s="143"/>
      <c r="BW122" s="143"/>
      <c r="BX122" s="226"/>
      <c r="BY122" s="176"/>
      <c r="BZ122" s="176"/>
      <c r="CA122" s="176"/>
      <c r="CB122" s="176"/>
    </row>
    <row r="123" spans="3:80" ht="13.5" customHeight="1" x14ac:dyDescent="0.2"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201"/>
      <c r="BU123" s="201"/>
      <c r="BV123" s="143"/>
      <c r="BW123" s="143"/>
      <c r="BX123" s="226"/>
      <c r="BY123" s="154"/>
      <c r="BZ123" s="154"/>
      <c r="CA123" s="154"/>
      <c r="CB123" s="154"/>
    </row>
    <row r="124" spans="3:80" ht="13.5" customHeight="1" x14ac:dyDescent="0.2"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201"/>
      <c r="BU124" s="201"/>
      <c r="BV124" s="143"/>
      <c r="BW124" s="143"/>
      <c r="BX124" s="226"/>
    </row>
    <row r="125" spans="3:80" ht="13.5" customHeight="1" x14ac:dyDescent="0.2"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201"/>
      <c r="BU125" s="201"/>
      <c r="BV125" s="143"/>
      <c r="BW125" s="143"/>
      <c r="BX125" s="226"/>
    </row>
    <row r="126" spans="3:80" ht="13.5" customHeight="1" x14ac:dyDescent="0.2"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201"/>
      <c r="BU126" s="201"/>
      <c r="BV126" s="143"/>
      <c r="BW126" s="143"/>
      <c r="BX126" s="226"/>
    </row>
    <row r="127" spans="3:80" ht="13.5" customHeight="1" x14ac:dyDescent="0.2"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201"/>
      <c r="BU127" s="201"/>
      <c r="BV127" s="143"/>
      <c r="BW127" s="143"/>
      <c r="BX127" s="226"/>
    </row>
    <row r="128" spans="3:80" ht="13.5" customHeight="1" x14ac:dyDescent="0.2"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201"/>
      <c r="BU128" s="201"/>
      <c r="BV128" s="143"/>
      <c r="BW128" s="143"/>
      <c r="BX128" s="226"/>
    </row>
    <row r="129" spans="1:131" ht="13.5" customHeight="1" x14ac:dyDescent="0.2"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201"/>
      <c r="BU129" s="201"/>
      <c r="BV129" s="143"/>
      <c r="BW129" s="143"/>
      <c r="BX129" s="226"/>
    </row>
    <row r="130" spans="1:131" ht="13.5" customHeight="1" x14ac:dyDescent="0.2"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201"/>
      <c r="BU130" s="201"/>
      <c r="BV130" s="143"/>
      <c r="BW130" s="143"/>
      <c r="BX130" s="226"/>
    </row>
    <row r="131" spans="1:131" ht="13.5" customHeight="1" x14ac:dyDescent="0.2"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201"/>
      <c r="BU131" s="201"/>
      <c r="BV131" s="143"/>
      <c r="BW131" s="143"/>
      <c r="BX131" s="226"/>
    </row>
    <row r="132" spans="1:131" ht="13.5" customHeight="1" x14ac:dyDescent="0.2"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201"/>
      <c r="BU132" s="201"/>
      <c r="BV132" s="143"/>
      <c r="BW132" s="143"/>
      <c r="BX132" s="226"/>
    </row>
    <row r="133" spans="1:131" ht="13.5" customHeight="1" x14ac:dyDescent="0.2"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201"/>
      <c r="BU133" s="201"/>
      <c r="BV133" s="143"/>
      <c r="BW133" s="143"/>
      <c r="BX133" s="226"/>
    </row>
    <row r="134" spans="1:131" ht="13.5" customHeight="1" x14ac:dyDescent="0.2"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201"/>
      <c r="BU134" s="201"/>
      <c r="BV134" s="143"/>
      <c r="BW134" s="143"/>
      <c r="BX134" s="226"/>
    </row>
    <row r="135" spans="1:131" ht="13.5" customHeight="1" x14ac:dyDescent="0.2"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201"/>
      <c r="BU135" s="201"/>
      <c r="BV135" s="143"/>
      <c r="BW135" s="143"/>
      <c r="BX135" s="226"/>
    </row>
    <row r="136" spans="1:131" ht="13.5" customHeight="1" x14ac:dyDescent="0.2"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201"/>
      <c r="BU136" s="201"/>
      <c r="BV136" s="143"/>
      <c r="BW136" s="143"/>
      <c r="BX136" s="226"/>
    </row>
    <row r="137" spans="1:131" ht="13.5" customHeight="1" x14ac:dyDescent="0.2"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201"/>
      <c r="BU137" s="201"/>
      <c r="BV137" s="143"/>
      <c r="BW137" s="143"/>
      <c r="BX137" s="226"/>
    </row>
    <row r="138" spans="1:131" ht="13.5" customHeight="1" x14ac:dyDescent="0.2"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201"/>
      <c r="BU138" s="201"/>
      <c r="BV138" s="143"/>
      <c r="BW138" s="143"/>
      <c r="BX138" s="226"/>
    </row>
    <row r="139" spans="1:131" s="150" customFormat="1" ht="13.5" customHeight="1" x14ac:dyDescent="0.2">
      <c r="A139" s="138"/>
      <c r="B139" s="138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201"/>
      <c r="BU139" s="201"/>
      <c r="BV139" s="143"/>
      <c r="BW139" s="143"/>
      <c r="BX139" s="226"/>
      <c r="CC139" s="138"/>
      <c r="CD139" s="138"/>
      <c r="CE139" s="138"/>
      <c r="CF139" s="138"/>
      <c r="CG139" s="138"/>
      <c r="CH139" s="138"/>
      <c r="CI139" s="138"/>
      <c r="CJ139" s="138"/>
      <c r="CK139" s="138"/>
      <c r="CL139" s="138"/>
      <c r="CM139" s="138"/>
      <c r="CN139" s="138"/>
      <c r="CO139" s="138"/>
      <c r="CP139" s="138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8"/>
      <c r="DE139" s="138"/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8"/>
      <c r="DT139" s="138"/>
      <c r="DU139" s="138"/>
      <c r="DV139" s="138"/>
      <c r="DW139" s="138"/>
      <c r="DX139" s="138"/>
      <c r="DY139" s="138"/>
      <c r="DZ139" s="138"/>
      <c r="EA139" s="138"/>
    </row>
    <row r="140" spans="1:131" s="150" customFormat="1" ht="13.5" customHeight="1" x14ac:dyDescent="0.2">
      <c r="A140" s="138"/>
      <c r="B140" s="138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201"/>
      <c r="BU140" s="201"/>
      <c r="BV140" s="143"/>
      <c r="BW140" s="143"/>
      <c r="BX140" s="226"/>
      <c r="CC140" s="138"/>
      <c r="CD140" s="138"/>
      <c r="CE140" s="138"/>
      <c r="CF140" s="138"/>
      <c r="CG140" s="138"/>
      <c r="CH140" s="138"/>
      <c r="CI140" s="138"/>
      <c r="CJ140" s="138"/>
      <c r="CK140" s="138"/>
      <c r="CL140" s="138"/>
      <c r="CM140" s="138"/>
      <c r="CN140" s="138"/>
      <c r="CO140" s="138"/>
      <c r="CP140" s="138"/>
      <c r="CQ140" s="138"/>
      <c r="CR140" s="138"/>
      <c r="CS140" s="138"/>
      <c r="CT140" s="138"/>
      <c r="CU140" s="138"/>
      <c r="CV140" s="138"/>
      <c r="CW140" s="138"/>
      <c r="CX140" s="138"/>
      <c r="CY140" s="138"/>
      <c r="CZ140" s="138"/>
      <c r="DA140" s="138"/>
      <c r="DB140" s="138"/>
      <c r="DC140" s="138"/>
      <c r="DD140" s="138"/>
      <c r="DE140" s="138"/>
      <c r="DF140" s="138"/>
      <c r="DG140" s="138"/>
      <c r="DH140" s="138"/>
      <c r="DI140" s="138"/>
      <c r="DJ140" s="138"/>
      <c r="DK140" s="138"/>
      <c r="DL140" s="138"/>
      <c r="DM140" s="138"/>
      <c r="DN140" s="138"/>
      <c r="DO140" s="138"/>
      <c r="DP140" s="138"/>
      <c r="DQ140" s="138"/>
      <c r="DR140" s="138"/>
      <c r="DS140" s="138"/>
      <c r="DT140" s="138"/>
      <c r="DU140" s="138"/>
      <c r="DV140" s="138"/>
      <c r="DW140" s="138"/>
      <c r="DX140" s="138"/>
      <c r="DY140" s="138"/>
      <c r="DZ140" s="138"/>
      <c r="EA140" s="138"/>
    </row>
    <row r="141" spans="1:131" s="150" customFormat="1" ht="13.5" customHeight="1" x14ac:dyDescent="0.2">
      <c r="A141" s="138"/>
      <c r="B141" s="138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201"/>
      <c r="BU141" s="201"/>
      <c r="BV141" s="143"/>
      <c r="BW141" s="143"/>
      <c r="BX141" s="226"/>
      <c r="CC141" s="138"/>
      <c r="CD141" s="138"/>
      <c r="CE141" s="138"/>
      <c r="CF141" s="138"/>
      <c r="CG141" s="138"/>
      <c r="CH141" s="138"/>
      <c r="CI141" s="138"/>
      <c r="CJ141" s="138"/>
      <c r="CK141" s="138"/>
      <c r="CL141" s="138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</row>
    <row r="142" spans="1:131" s="150" customFormat="1" ht="13.5" customHeight="1" x14ac:dyDescent="0.2">
      <c r="A142" s="138"/>
      <c r="B142" s="138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201"/>
      <c r="BU142" s="201"/>
      <c r="BV142" s="143"/>
      <c r="BW142" s="143"/>
      <c r="BX142" s="226"/>
      <c r="CC142" s="138"/>
      <c r="CD142" s="138"/>
      <c r="CE142" s="138"/>
      <c r="CF142" s="138"/>
      <c r="CG142" s="138"/>
      <c r="CH142" s="138"/>
      <c r="CI142" s="138"/>
      <c r="CJ142" s="138"/>
      <c r="CK142" s="138"/>
      <c r="CL142" s="138"/>
      <c r="CM142" s="138"/>
      <c r="CN142" s="138"/>
      <c r="CO142" s="138"/>
      <c r="CP142" s="138"/>
      <c r="CQ142" s="138"/>
      <c r="CR142" s="138"/>
      <c r="CS142" s="138"/>
      <c r="CT142" s="138"/>
      <c r="CU142" s="138"/>
      <c r="CV142" s="138"/>
      <c r="CW142" s="138"/>
      <c r="CX142" s="138"/>
      <c r="CY142" s="138"/>
      <c r="CZ142" s="138"/>
      <c r="DA142" s="138"/>
      <c r="DB142" s="138"/>
      <c r="DC142" s="138"/>
      <c r="DD142" s="138"/>
      <c r="DE142" s="138"/>
      <c r="DF142" s="138"/>
      <c r="DG142" s="138"/>
      <c r="DH142" s="138"/>
      <c r="DI142" s="138"/>
      <c r="DJ142" s="138"/>
      <c r="DK142" s="138"/>
      <c r="DL142" s="138"/>
      <c r="DM142" s="138"/>
      <c r="DN142" s="138"/>
      <c r="DO142" s="138"/>
      <c r="DP142" s="138"/>
      <c r="DQ142" s="138"/>
      <c r="DR142" s="138"/>
      <c r="DS142" s="138"/>
      <c r="DT142" s="138"/>
      <c r="DU142" s="138"/>
      <c r="DV142" s="138"/>
      <c r="DW142" s="138"/>
      <c r="DX142" s="138"/>
      <c r="DY142" s="138"/>
      <c r="DZ142" s="138"/>
      <c r="EA142" s="138"/>
    </row>
    <row r="143" spans="1:131" s="150" customFormat="1" x14ac:dyDescent="0.2">
      <c r="A143" s="138"/>
      <c r="B143" s="138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201"/>
      <c r="BU143" s="201"/>
      <c r="BV143" s="143"/>
      <c r="BW143" s="143"/>
      <c r="BX143" s="226"/>
      <c r="CC143" s="138"/>
      <c r="CD143" s="138"/>
      <c r="CE143" s="138"/>
      <c r="CF143" s="138"/>
      <c r="CG143" s="138"/>
      <c r="CH143" s="138"/>
      <c r="CI143" s="138"/>
      <c r="CJ143" s="138"/>
      <c r="CK143" s="138"/>
      <c r="CL143" s="138"/>
      <c r="CM143" s="138"/>
      <c r="CN143" s="138"/>
      <c r="CO143" s="138"/>
      <c r="CP143" s="138"/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8"/>
      <c r="DB143" s="138"/>
      <c r="DC143" s="138"/>
      <c r="DD143" s="138"/>
      <c r="DE143" s="138"/>
      <c r="DF143" s="138"/>
      <c r="DG143" s="138"/>
      <c r="DH143" s="138"/>
      <c r="DI143" s="138"/>
      <c r="DJ143" s="138"/>
      <c r="DK143" s="138"/>
      <c r="DL143" s="138"/>
      <c r="DM143" s="138"/>
      <c r="DN143" s="138"/>
      <c r="DO143" s="138"/>
      <c r="DP143" s="138"/>
      <c r="DQ143" s="138"/>
      <c r="DR143" s="138"/>
      <c r="DS143" s="138"/>
      <c r="DT143" s="138"/>
      <c r="DU143" s="138"/>
      <c r="DV143" s="138"/>
      <c r="DW143" s="138"/>
      <c r="DX143" s="138"/>
      <c r="DY143" s="138"/>
      <c r="DZ143" s="138"/>
      <c r="EA143" s="138"/>
    </row>
  </sheetData>
  <sheetProtection formatCells="0" formatColumns="0" formatRows="0"/>
  <mergeCells count="406">
    <mergeCell ref="A27:K27"/>
    <mergeCell ref="L27:O27"/>
    <mergeCell ref="R27:V27"/>
    <mergeCell ref="Y27:AB27"/>
    <mergeCell ref="AE27:AI27"/>
    <mergeCell ref="AL27:AO27"/>
    <mergeCell ref="AR27:AV27"/>
    <mergeCell ref="AY27:BC27"/>
    <mergeCell ref="BF27:BI27"/>
    <mergeCell ref="A26:K26"/>
    <mergeCell ref="L26:O26"/>
    <mergeCell ref="R26:V26"/>
    <mergeCell ref="Y26:AB26"/>
    <mergeCell ref="AE26:AI26"/>
    <mergeCell ref="AL26:AO26"/>
    <mergeCell ref="AR26:AV26"/>
    <mergeCell ref="AY26:BC26"/>
    <mergeCell ref="BF26:BI26"/>
    <mergeCell ref="A25:K25"/>
    <mergeCell ref="L25:O25"/>
    <mergeCell ref="R25:V25"/>
    <mergeCell ref="Y25:AB25"/>
    <mergeCell ref="AE25:AI25"/>
    <mergeCell ref="AL25:AO25"/>
    <mergeCell ref="AR25:AV25"/>
    <mergeCell ref="AY25:BC25"/>
    <mergeCell ref="BF25:BI25"/>
    <mergeCell ref="AL32:AO32"/>
    <mergeCell ref="AR32:AV32"/>
    <mergeCell ref="AY32:BC32"/>
    <mergeCell ref="BF32:BI32"/>
    <mergeCell ref="Y33:AB33"/>
    <mergeCell ref="AE33:AI33"/>
    <mergeCell ref="AY45:BC45"/>
    <mergeCell ref="BF45:BI45"/>
    <mergeCell ref="AX43:BD43"/>
    <mergeCell ref="BE43:BJ43"/>
    <mergeCell ref="AY39:BC39"/>
    <mergeCell ref="BF39:BI39"/>
    <mergeCell ref="AY36:BC36"/>
    <mergeCell ref="BF36:BI36"/>
    <mergeCell ref="AY34:BC34"/>
    <mergeCell ref="BF34:BI34"/>
    <mergeCell ref="BF44:BI44"/>
    <mergeCell ref="BL34:BR34"/>
    <mergeCell ref="A33:K33"/>
    <mergeCell ref="L33:O33"/>
    <mergeCell ref="R33:V33"/>
    <mergeCell ref="A48:K48"/>
    <mergeCell ref="L48:O48"/>
    <mergeCell ref="R48:V48"/>
    <mergeCell ref="Y48:AB48"/>
    <mergeCell ref="AE48:AI48"/>
    <mergeCell ref="AL48:AO48"/>
    <mergeCell ref="AR48:AV48"/>
    <mergeCell ref="AY48:BC48"/>
    <mergeCell ref="BF48:BI48"/>
    <mergeCell ref="BL48:BR48"/>
    <mergeCell ref="AL46:AO46"/>
    <mergeCell ref="AR46:AV46"/>
    <mergeCell ref="AY46:BC46"/>
    <mergeCell ref="BF46:BI46"/>
    <mergeCell ref="BL46:BR46"/>
    <mergeCell ref="BL45:BR45"/>
    <mergeCell ref="AE47:AI47"/>
    <mergeCell ref="AL44:AO44"/>
    <mergeCell ref="AR44:AV44"/>
    <mergeCell ref="AY44:BC44"/>
    <mergeCell ref="S54:AG54"/>
    <mergeCell ref="AJ54:AU54"/>
    <mergeCell ref="B55:N55"/>
    <mergeCell ref="S55:AG55"/>
    <mergeCell ref="AJ55:AU55"/>
    <mergeCell ref="A34:K34"/>
    <mergeCell ref="L34:O34"/>
    <mergeCell ref="R34:V34"/>
    <mergeCell ref="Y34:AB34"/>
    <mergeCell ref="AE34:AI34"/>
    <mergeCell ref="AJ50:AJ51"/>
    <mergeCell ref="AL49:AO49"/>
    <mergeCell ref="AR49:AV49"/>
    <mergeCell ref="AL45:AO45"/>
    <mergeCell ref="AR45:AV45"/>
    <mergeCell ref="AK43:AP43"/>
    <mergeCell ref="AQ43:AW43"/>
    <mergeCell ref="AL39:AO39"/>
    <mergeCell ref="AR39:AV39"/>
    <mergeCell ref="AE36:AI36"/>
    <mergeCell ref="AL36:AO36"/>
    <mergeCell ref="AR36:AV36"/>
    <mergeCell ref="A46:K46"/>
    <mergeCell ref="L46:O46"/>
    <mergeCell ref="BS50:BS51"/>
    <mergeCell ref="A51:K51"/>
    <mergeCell ref="B53:L53"/>
    <mergeCell ref="S53:AG53"/>
    <mergeCell ref="AJ53:AU53"/>
    <mergeCell ref="AX50:AX51"/>
    <mergeCell ref="AY50:BC51"/>
    <mergeCell ref="BD50:BD51"/>
    <mergeCell ref="BE50:BE51"/>
    <mergeCell ref="BF50:BI51"/>
    <mergeCell ref="BJ50:BJ51"/>
    <mergeCell ref="AK50:AK51"/>
    <mergeCell ref="AL50:AO51"/>
    <mergeCell ref="AP50:AP51"/>
    <mergeCell ref="AQ50:AQ51"/>
    <mergeCell ref="AR50:AV51"/>
    <mergeCell ref="AW50:AW51"/>
    <mergeCell ref="X50:X51"/>
    <mergeCell ref="Y50:AB51"/>
    <mergeCell ref="AC50:AC51"/>
    <mergeCell ref="AD50:AD51"/>
    <mergeCell ref="AE50:AI51"/>
    <mergeCell ref="BF49:BI49"/>
    <mergeCell ref="BL49:BR49"/>
    <mergeCell ref="A50:K50"/>
    <mergeCell ref="L50:O51"/>
    <mergeCell ref="Q50:Q51"/>
    <mergeCell ref="R50:V51"/>
    <mergeCell ref="W50:W51"/>
    <mergeCell ref="AL47:AO47"/>
    <mergeCell ref="AR47:AV47"/>
    <mergeCell ref="AY47:BC47"/>
    <mergeCell ref="BF47:BI47"/>
    <mergeCell ref="BL47:BR47"/>
    <mergeCell ref="A49:K49"/>
    <mergeCell ref="L49:O49"/>
    <mergeCell ref="R49:V49"/>
    <mergeCell ref="Y49:AB49"/>
    <mergeCell ref="AE49:AI49"/>
    <mergeCell ref="BK50:BK51"/>
    <mergeCell ref="BL50:BR51"/>
    <mergeCell ref="A47:K47"/>
    <mergeCell ref="L47:O47"/>
    <mergeCell ref="R47:V47"/>
    <mergeCell ref="Y47:AB47"/>
    <mergeCell ref="A45:K45"/>
    <mergeCell ref="L45:O45"/>
    <mergeCell ref="R45:V45"/>
    <mergeCell ref="Y45:AB45"/>
    <mergeCell ref="AE45:AI45"/>
    <mergeCell ref="R46:V46"/>
    <mergeCell ref="Y46:AB46"/>
    <mergeCell ref="AE46:AI46"/>
    <mergeCell ref="AY49:BC49"/>
    <mergeCell ref="BK43:BS43"/>
    <mergeCell ref="A44:K44"/>
    <mergeCell ref="L44:O44"/>
    <mergeCell ref="R44:V44"/>
    <mergeCell ref="Y44:AB44"/>
    <mergeCell ref="AE44:AI44"/>
    <mergeCell ref="AL40:AO40"/>
    <mergeCell ref="AR40:AV40"/>
    <mergeCell ref="AY40:BC40"/>
    <mergeCell ref="BF40:BI40"/>
    <mergeCell ref="BL40:BR40"/>
    <mergeCell ref="A43:K43"/>
    <mergeCell ref="L43:O43"/>
    <mergeCell ref="Q43:W43"/>
    <mergeCell ref="X43:AC43"/>
    <mergeCell ref="AD43:AJ43"/>
    <mergeCell ref="BL44:BR44"/>
    <mergeCell ref="BL39:BR39"/>
    <mergeCell ref="A40:K40"/>
    <mergeCell ref="L40:O40"/>
    <mergeCell ref="R40:V40"/>
    <mergeCell ref="Y40:AB40"/>
    <mergeCell ref="AE40:AI40"/>
    <mergeCell ref="AR37:AV37"/>
    <mergeCell ref="AY37:BC37"/>
    <mergeCell ref="BF37:BI37"/>
    <mergeCell ref="BL37:BR37"/>
    <mergeCell ref="A38:K38"/>
    <mergeCell ref="L38:O39"/>
    <mergeCell ref="A39:K39"/>
    <mergeCell ref="R39:V39"/>
    <mergeCell ref="Y39:AB39"/>
    <mergeCell ref="AE39:AI39"/>
    <mergeCell ref="A37:K37"/>
    <mergeCell ref="L37:O37"/>
    <mergeCell ref="R37:V37"/>
    <mergeCell ref="Y37:AB37"/>
    <mergeCell ref="AE37:AI37"/>
    <mergeCell ref="AL37:AO37"/>
    <mergeCell ref="BL36:BR36"/>
    <mergeCell ref="AR31:AV31"/>
    <mergeCell ref="AY31:BC31"/>
    <mergeCell ref="BF31:BI31"/>
    <mergeCell ref="BL31:BR31"/>
    <mergeCell ref="A35:K35"/>
    <mergeCell ref="L35:O36"/>
    <mergeCell ref="BL35:BR35"/>
    <mergeCell ref="A36:K36"/>
    <mergeCell ref="R36:V36"/>
    <mergeCell ref="Y36:AB36"/>
    <mergeCell ref="BL32:BR32"/>
    <mergeCell ref="AL33:AO33"/>
    <mergeCell ref="AR33:AV33"/>
    <mergeCell ref="AY33:BC33"/>
    <mergeCell ref="BF33:BI33"/>
    <mergeCell ref="BL33:BR33"/>
    <mergeCell ref="A32:K32"/>
    <mergeCell ref="L32:O32"/>
    <mergeCell ref="R32:V32"/>
    <mergeCell ref="Y32:AB32"/>
    <mergeCell ref="AE32:AI32"/>
    <mergeCell ref="AL34:AO34"/>
    <mergeCell ref="AR34:AV34"/>
    <mergeCell ref="A31:K31"/>
    <mergeCell ref="L31:O31"/>
    <mergeCell ref="R31:V31"/>
    <mergeCell ref="Y31:AB31"/>
    <mergeCell ref="AE31:AI31"/>
    <mergeCell ref="AL31:AO31"/>
    <mergeCell ref="A30:K30"/>
    <mergeCell ref="L30:O30"/>
    <mergeCell ref="R30:V30"/>
    <mergeCell ref="Y30:AB30"/>
    <mergeCell ref="AE30:AI30"/>
    <mergeCell ref="AL30:AO30"/>
    <mergeCell ref="BL29:BR29"/>
    <mergeCell ref="AL22:AO22"/>
    <mergeCell ref="AR22:AV22"/>
    <mergeCell ref="AY22:BC22"/>
    <mergeCell ref="BF22:BI22"/>
    <mergeCell ref="BL22:BR22"/>
    <mergeCell ref="AR30:AV30"/>
    <mergeCell ref="AY30:BC30"/>
    <mergeCell ref="BF30:BI30"/>
    <mergeCell ref="BL30:BR30"/>
    <mergeCell ref="AL23:AO23"/>
    <mergeCell ref="AR23:AV23"/>
    <mergeCell ref="AY23:BC23"/>
    <mergeCell ref="BF23:BI23"/>
    <mergeCell ref="BL23:BR23"/>
    <mergeCell ref="AL24:AO24"/>
    <mergeCell ref="AR24:AV24"/>
    <mergeCell ref="AY24:BC24"/>
    <mergeCell ref="BF24:BI24"/>
    <mergeCell ref="BL24:BR24"/>
    <mergeCell ref="BL25:BR25"/>
    <mergeCell ref="BL26:BR26"/>
    <mergeCell ref="BL27:BR27"/>
    <mergeCell ref="A28:K28"/>
    <mergeCell ref="L28:O29"/>
    <mergeCell ref="A29:K29"/>
    <mergeCell ref="R29:V29"/>
    <mergeCell ref="Y29:AB29"/>
    <mergeCell ref="AL21:AO21"/>
    <mergeCell ref="AR21:AV21"/>
    <mergeCell ref="AY21:BC21"/>
    <mergeCell ref="BF21:BI21"/>
    <mergeCell ref="AE29:AI29"/>
    <mergeCell ref="AL29:AO29"/>
    <mergeCell ref="AR29:AV29"/>
    <mergeCell ref="AY29:BC29"/>
    <mergeCell ref="BF29:BI29"/>
    <mergeCell ref="A23:K23"/>
    <mergeCell ref="L23:O23"/>
    <mergeCell ref="R23:V23"/>
    <mergeCell ref="Y23:AB23"/>
    <mergeCell ref="AE23:AI23"/>
    <mergeCell ref="A24:K24"/>
    <mergeCell ref="L24:O24"/>
    <mergeCell ref="R24:V24"/>
    <mergeCell ref="Y24:AB24"/>
    <mergeCell ref="AE24:AI24"/>
    <mergeCell ref="A20:K20"/>
    <mergeCell ref="L20:O20"/>
    <mergeCell ref="R20:V20"/>
    <mergeCell ref="Y20:AB20"/>
    <mergeCell ref="AE20:AI20"/>
    <mergeCell ref="BL21:BR21"/>
    <mergeCell ref="A22:K22"/>
    <mergeCell ref="L22:O22"/>
    <mergeCell ref="R22:V22"/>
    <mergeCell ref="Y22:AB22"/>
    <mergeCell ref="AE22:AI22"/>
    <mergeCell ref="AL20:AO20"/>
    <mergeCell ref="AR20:AV20"/>
    <mergeCell ref="AY20:BC20"/>
    <mergeCell ref="BF20:BI20"/>
    <mergeCell ref="BL20:BR20"/>
    <mergeCell ref="A21:K21"/>
    <mergeCell ref="L21:O21"/>
    <mergeCell ref="R21:V21"/>
    <mergeCell ref="Y21:AB21"/>
    <mergeCell ref="AE21:AI21"/>
    <mergeCell ref="AJ16:AJ17"/>
    <mergeCell ref="AK16:AK17"/>
    <mergeCell ref="AL16:AO17"/>
    <mergeCell ref="AP16:AP17"/>
    <mergeCell ref="BL18:BR18"/>
    <mergeCell ref="A19:K19"/>
    <mergeCell ref="L19:O19"/>
    <mergeCell ref="R19:V19"/>
    <mergeCell ref="Y19:AB19"/>
    <mergeCell ref="AE19:AI19"/>
    <mergeCell ref="AL19:AO19"/>
    <mergeCell ref="AR19:AV19"/>
    <mergeCell ref="AY19:BC19"/>
    <mergeCell ref="BF19:BI19"/>
    <mergeCell ref="BL19:BR19"/>
    <mergeCell ref="A18:K18"/>
    <mergeCell ref="L18:O18"/>
    <mergeCell ref="R18:V18"/>
    <mergeCell ref="Y18:AB18"/>
    <mergeCell ref="AE18:AI18"/>
    <mergeCell ref="AL18:AO18"/>
    <mergeCell ref="AR18:AV18"/>
    <mergeCell ref="AY18:BC18"/>
    <mergeCell ref="BF18:BI18"/>
    <mergeCell ref="BK16:BK17"/>
    <mergeCell ref="BL16:BR17"/>
    <mergeCell ref="BS16:BS17"/>
    <mergeCell ref="AQ16:AQ17"/>
    <mergeCell ref="AR16:AV17"/>
    <mergeCell ref="AW16:AW17"/>
    <mergeCell ref="AX16:AX17"/>
    <mergeCell ref="AY16:BC17"/>
    <mergeCell ref="BD16:BD17"/>
    <mergeCell ref="BE16:BE17"/>
    <mergeCell ref="BF16:BI17"/>
    <mergeCell ref="BJ16:BJ17"/>
    <mergeCell ref="A16:K16"/>
    <mergeCell ref="L16:O17"/>
    <mergeCell ref="Q16:Q17"/>
    <mergeCell ref="R16:V17"/>
    <mergeCell ref="W16:W17"/>
    <mergeCell ref="X16:X17"/>
    <mergeCell ref="Y16:AB17"/>
    <mergeCell ref="AC16:AC17"/>
    <mergeCell ref="BD14:BD15"/>
    <mergeCell ref="AP14:AP15"/>
    <mergeCell ref="AQ14:AQ15"/>
    <mergeCell ref="AR14:AV15"/>
    <mergeCell ref="AW14:AW15"/>
    <mergeCell ref="AX14:AX15"/>
    <mergeCell ref="AY14:BC15"/>
    <mergeCell ref="AC14:AC15"/>
    <mergeCell ref="AD14:AD15"/>
    <mergeCell ref="A17:K17"/>
    <mergeCell ref="AE14:AI15"/>
    <mergeCell ref="AJ14:AJ15"/>
    <mergeCell ref="AK14:AK15"/>
    <mergeCell ref="AL14:AO15"/>
    <mergeCell ref="AD16:AD17"/>
    <mergeCell ref="AE16:AI17"/>
    <mergeCell ref="A14:K14"/>
    <mergeCell ref="L14:O15"/>
    <mergeCell ref="Q14:Q15"/>
    <mergeCell ref="R14:V15"/>
    <mergeCell ref="W14:W15"/>
    <mergeCell ref="X14:X15"/>
    <mergeCell ref="Y14:AB15"/>
    <mergeCell ref="BS14:BS15"/>
    <mergeCell ref="A15:K15"/>
    <mergeCell ref="BE14:BE15"/>
    <mergeCell ref="BF14:BI15"/>
    <mergeCell ref="BJ14:BJ15"/>
    <mergeCell ref="BK14:BK15"/>
    <mergeCell ref="BL14:BR15"/>
    <mergeCell ref="P14:P15"/>
    <mergeCell ref="L13:O13"/>
    <mergeCell ref="Q13:W13"/>
    <mergeCell ref="X13:AC13"/>
    <mergeCell ref="AD13:AJ13"/>
    <mergeCell ref="AK13:AP13"/>
    <mergeCell ref="AQ13:AW13"/>
    <mergeCell ref="AX13:BD13"/>
    <mergeCell ref="BE13:BJ13"/>
    <mergeCell ref="BK13:BS13"/>
    <mergeCell ref="BK2:BS2"/>
    <mergeCell ref="C3:BJ3"/>
    <mergeCell ref="BK3:BM3"/>
    <mergeCell ref="BN3:BP3"/>
    <mergeCell ref="BQ3:BS3"/>
    <mergeCell ref="B4:K4"/>
    <mergeCell ref="L4:AY4"/>
    <mergeCell ref="BB4:BJ4"/>
    <mergeCell ref="BK4:BS4"/>
    <mergeCell ref="P16:P17"/>
    <mergeCell ref="P50:P51"/>
    <mergeCell ref="BX12:BZ12"/>
    <mergeCell ref="CB12:CD12"/>
    <mergeCell ref="K5:AY5"/>
    <mergeCell ref="C7:BS7"/>
    <mergeCell ref="AC8:AD8"/>
    <mergeCell ref="AE8:AQ8"/>
    <mergeCell ref="AR8:AT8"/>
    <mergeCell ref="AU8:AW8"/>
    <mergeCell ref="AQ10:AX10"/>
    <mergeCell ref="AY10:BJ10"/>
    <mergeCell ref="BK10:BS10"/>
    <mergeCell ref="A12:K12"/>
    <mergeCell ref="L12:O12"/>
    <mergeCell ref="Q12:W12"/>
    <mergeCell ref="X12:AC12"/>
    <mergeCell ref="AD12:AJ12"/>
    <mergeCell ref="AK12:AP12"/>
    <mergeCell ref="AQ12:AW12"/>
    <mergeCell ref="AX12:BD12"/>
    <mergeCell ref="BE12:BJ12"/>
    <mergeCell ref="BK12:BS12"/>
    <mergeCell ref="A13:K13"/>
  </mergeCells>
  <conditionalFormatting sqref="BZ13:BZ20 CD13:CD20">
    <cfRule type="containsBlanks" dxfId="1" priority="4">
      <formula>LEN(TRIM(BZ13))=0</formula>
    </cfRule>
  </conditionalFormatting>
  <conditionalFormatting sqref="AE8:AQ8 AU8:AW8 L4:AY4 BK3:BS4 AJ53:AU53 AJ55:AU55">
    <cfRule type="containsBlanks" dxfId="0" priority="1">
      <formula>LEN(TRIM(L3))=0</formula>
    </cfRule>
  </conditionalFormatting>
  <pageMargins left="0.39370078740157483" right="0.39370078740157483" top="0.39370078740157483" bottom="0.39370078740157483" header="0.11811023622047245" footer="0.11811023622047245"/>
  <pageSetup paperSize="9" scale="94" orientation="landscape" blackAndWhite="1" r:id="rId1"/>
  <rowBreaks count="1" manualBreakCount="1">
    <brk id="41" max="70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CF248"/>
  <sheetViews>
    <sheetView showGridLines="0" showZeros="0" view="pageBreakPreview" topLeftCell="A124" zoomScale="80" zoomScaleSheetLayoutView="80" workbookViewId="0">
      <selection activeCell="AC153" sqref="AC153"/>
    </sheetView>
  </sheetViews>
  <sheetFormatPr defaultColWidth="1.28515625" defaultRowHeight="15" x14ac:dyDescent="0.25"/>
  <cols>
    <col min="1" max="46" width="1.7109375" style="1" customWidth="1"/>
    <col min="47" max="50" width="1.5703125" style="1" customWidth="1"/>
    <col min="51" max="51" width="7.85546875" style="1" customWidth="1"/>
    <col min="52" max="69" width="1.42578125" style="1" customWidth="1"/>
    <col min="70" max="73" width="1.28515625" style="1"/>
    <col min="74" max="74" width="1.5703125" style="1" customWidth="1"/>
    <col min="75" max="79" width="1.5703125" customWidth="1"/>
    <col min="80" max="80" width="1.5703125" style="1" customWidth="1"/>
    <col min="81" max="258" width="1.28515625" style="1"/>
    <col min="259" max="304" width="1.7109375" style="1" customWidth="1"/>
    <col min="305" max="308" width="1.5703125" style="1" customWidth="1"/>
    <col min="309" max="326" width="1.42578125" style="1" customWidth="1"/>
    <col min="327" max="331" width="1.28515625" style="1"/>
    <col min="332" max="332" width="9.28515625" style="1" customWidth="1"/>
    <col min="333" max="335" width="9.42578125" style="1" customWidth="1"/>
    <col min="336" max="514" width="1.28515625" style="1"/>
    <col min="515" max="560" width="1.7109375" style="1" customWidth="1"/>
    <col min="561" max="564" width="1.5703125" style="1" customWidth="1"/>
    <col min="565" max="582" width="1.42578125" style="1" customWidth="1"/>
    <col min="583" max="587" width="1.28515625" style="1"/>
    <col min="588" max="588" width="9.28515625" style="1" customWidth="1"/>
    <col min="589" max="591" width="9.42578125" style="1" customWidth="1"/>
    <col min="592" max="770" width="1.28515625" style="1"/>
    <col min="771" max="816" width="1.7109375" style="1" customWidth="1"/>
    <col min="817" max="820" width="1.5703125" style="1" customWidth="1"/>
    <col min="821" max="838" width="1.42578125" style="1" customWidth="1"/>
    <col min="839" max="843" width="1.28515625" style="1"/>
    <col min="844" max="844" width="9.28515625" style="1" customWidth="1"/>
    <col min="845" max="847" width="9.42578125" style="1" customWidth="1"/>
    <col min="848" max="1026" width="1.28515625" style="1"/>
    <col min="1027" max="1072" width="1.7109375" style="1" customWidth="1"/>
    <col min="1073" max="1076" width="1.5703125" style="1" customWidth="1"/>
    <col min="1077" max="1094" width="1.42578125" style="1" customWidth="1"/>
    <col min="1095" max="1099" width="1.28515625" style="1"/>
    <col min="1100" max="1100" width="9.28515625" style="1" customWidth="1"/>
    <col min="1101" max="1103" width="9.42578125" style="1" customWidth="1"/>
    <col min="1104" max="1282" width="1.28515625" style="1"/>
    <col min="1283" max="1328" width="1.7109375" style="1" customWidth="1"/>
    <col min="1329" max="1332" width="1.5703125" style="1" customWidth="1"/>
    <col min="1333" max="1350" width="1.42578125" style="1" customWidth="1"/>
    <col min="1351" max="1355" width="1.28515625" style="1"/>
    <col min="1356" max="1356" width="9.28515625" style="1" customWidth="1"/>
    <col min="1357" max="1359" width="9.42578125" style="1" customWidth="1"/>
    <col min="1360" max="1538" width="1.28515625" style="1"/>
    <col min="1539" max="1584" width="1.7109375" style="1" customWidth="1"/>
    <col min="1585" max="1588" width="1.5703125" style="1" customWidth="1"/>
    <col min="1589" max="1606" width="1.42578125" style="1" customWidth="1"/>
    <col min="1607" max="1611" width="1.28515625" style="1"/>
    <col min="1612" max="1612" width="9.28515625" style="1" customWidth="1"/>
    <col min="1613" max="1615" width="9.42578125" style="1" customWidth="1"/>
    <col min="1616" max="1794" width="1.28515625" style="1"/>
    <col min="1795" max="1840" width="1.7109375" style="1" customWidth="1"/>
    <col min="1841" max="1844" width="1.5703125" style="1" customWidth="1"/>
    <col min="1845" max="1862" width="1.42578125" style="1" customWidth="1"/>
    <col min="1863" max="1867" width="1.28515625" style="1"/>
    <col min="1868" max="1868" width="9.28515625" style="1" customWidth="1"/>
    <col min="1869" max="1871" width="9.42578125" style="1" customWidth="1"/>
    <col min="1872" max="2050" width="1.28515625" style="1"/>
    <col min="2051" max="2096" width="1.7109375" style="1" customWidth="1"/>
    <col min="2097" max="2100" width="1.5703125" style="1" customWidth="1"/>
    <col min="2101" max="2118" width="1.42578125" style="1" customWidth="1"/>
    <col min="2119" max="2123" width="1.28515625" style="1"/>
    <col min="2124" max="2124" width="9.28515625" style="1" customWidth="1"/>
    <col min="2125" max="2127" width="9.42578125" style="1" customWidth="1"/>
    <col min="2128" max="2306" width="1.28515625" style="1"/>
    <col min="2307" max="2352" width="1.7109375" style="1" customWidth="1"/>
    <col min="2353" max="2356" width="1.5703125" style="1" customWidth="1"/>
    <col min="2357" max="2374" width="1.42578125" style="1" customWidth="1"/>
    <col min="2375" max="2379" width="1.28515625" style="1"/>
    <col min="2380" max="2380" width="9.28515625" style="1" customWidth="1"/>
    <col min="2381" max="2383" width="9.42578125" style="1" customWidth="1"/>
    <col min="2384" max="2562" width="1.28515625" style="1"/>
    <col min="2563" max="2608" width="1.7109375" style="1" customWidth="1"/>
    <col min="2609" max="2612" width="1.5703125" style="1" customWidth="1"/>
    <col min="2613" max="2630" width="1.42578125" style="1" customWidth="1"/>
    <col min="2631" max="2635" width="1.28515625" style="1"/>
    <col min="2636" max="2636" width="9.28515625" style="1" customWidth="1"/>
    <col min="2637" max="2639" width="9.42578125" style="1" customWidth="1"/>
    <col min="2640" max="2818" width="1.28515625" style="1"/>
    <col min="2819" max="2864" width="1.7109375" style="1" customWidth="1"/>
    <col min="2865" max="2868" width="1.5703125" style="1" customWidth="1"/>
    <col min="2869" max="2886" width="1.42578125" style="1" customWidth="1"/>
    <col min="2887" max="2891" width="1.28515625" style="1"/>
    <col min="2892" max="2892" width="9.28515625" style="1" customWidth="1"/>
    <col min="2893" max="2895" width="9.42578125" style="1" customWidth="1"/>
    <col min="2896" max="3074" width="1.28515625" style="1"/>
    <col min="3075" max="3120" width="1.7109375" style="1" customWidth="1"/>
    <col min="3121" max="3124" width="1.5703125" style="1" customWidth="1"/>
    <col min="3125" max="3142" width="1.42578125" style="1" customWidth="1"/>
    <col min="3143" max="3147" width="1.28515625" style="1"/>
    <col min="3148" max="3148" width="9.28515625" style="1" customWidth="1"/>
    <col min="3149" max="3151" width="9.42578125" style="1" customWidth="1"/>
    <col min="3152" max="3330" width="1.28515625" style="1"/>
    <col min="3331" max="3376" width="1.7109375" style="1" customWidth="1"/>
    <col min="3377" max="3380" width="1.5703125" style="1" customWidth="1"/>
    <col min="3381" max="3398" width="1.42578125" style="1" customWidth="1"/>
    <col min="3399" max="3403" width="1.28515625" style="1"/>
    <col min="3404" max="3404" width="9.28515625" style="1" customWidth="1"/>
    <col min="3405" max="3407" width="9.42578125" style="1" customWidth="1"/>
    <col min="3408" max="3586" width="1.28515625" style="1"/>
    <col min="3587" max="3632" width="1.7109375" style="1" customWidth="1"/>
    <col min="3633" max="3636" width="1.5703125" style="1" customWidth="1"/>
    <col min="3637" max="3654" width="1.42578125" style="1" customWidth="1"/>
    <col min="3655" max="3659" width="1.28515625" style="1"/>
    <col min="3660" max="3660" width="9.28515625" style="1" customWidth="1"/>
    <col min="3661" max="3663" width="9.42578125" style="1" customWidth="1"/>
    <col min="3664" max="3842" width="1.28515625" style="1"/>
    <col min="3843" max="3888" width="1.7109375" style="1" customWidth="1"/>
    <col min="3889" max="3892" width="1.5703125" style="1" customWidth="1"/>
    <col min="3893" max="3910" width="1.42578125" style="1" customWidth="1"/>
    <col min="3911" max="3915" width="1.28515625" style="1"/>
    <col min="3916" max="3916" width="9.28515625" style="1" customWidth="1"/>
    <col min="3917" max="3919" width="9.42578125" style="1" customWidth="1"/>
    <col min="3920" max="4098" width="1.28515625" style="1"/>
    <col min="4099" max="4144" width="1.7109375" style="1" customWidth="1"/>
    <col min="4145" max="4148" width="1.5703125" style="1" customWidth="1"/>
    <col min="4149" max="4166" width="1.42578125" style="1" customWidth="1"/>
    <col min="4167" max="4171" width="1.28515625" style="1"/>
    <col min="4172" max="4172" width="9.28515625" style="1" customWidth="1"/>
    <col min="4173" max="4175" width="9.42578125" style="1" customWidth="1"/>
    <col min="4176" max="4354" width="1.28515625" style="1"/>
    <col min="4355" max="4400" width="1.7109375" style="1" customWidth="1"/>
    <col min="4401" max="4404" width="1.5703125" style="1" customWidth="1"/>
    <col min="4405" max="4422" width="1.42578125" style="1" customWidth="1"/>
    <col min="4423" max="4427" width="1.28515625" style="1"/>
    <col min="4428" max="4428" width="9.28515625" style="1" customWidth="1"/>
    <col min="4429" max="4431" width="9.42578125" style="1" customWidth="1"/>
    <col min="4432" max="4610" width="1.28515625" style="1"/>
    <col min="4611" max="4656" width="1.7109375" style="1" customWidth="1"/>
    <col min="4657" max="4660" width="1.5703125" style="1" customWidth="1"/>
    <col min="4661" max="4678" width="1.42578125" style="1" customWidth="1"/>
    <col min="4679" max="4683" width="1.28515625" style="1"/>
    <col min="4684" max="4684" width="9.28515625" style="1" customWidth="1"/>
    <col min="4685" max="4687" width="9.42578125" style="1" customWidth="1"/>
    <col min="4688" max="4866" width="1.28515625" style="1"/>
    <col min="4867" max="4912" width="1.7109375" style="1" customWidth="1"/>
    <col min="4913" max="4916" width="1.5703125" style="1" customWidth="1"/>
    <col min="4917" max="4934" width="1.42578125" style="1" customWidth="1"/>
    <col min="4935" max="4939" width="1.28515625" style="1"/>
    <col min="4940" max="4940" width="9.28515625" style="1" customWidth="1"/>
    <col min="4941" max="4943" width="9.42578125" style="1" customWidth="1"/>
    <col min="4944" max="5122" width="1.28515625" style="1"/>
    <col min="5123" max="5168" width="1.7109375" style="1" customWidth="1"/>
    <col min="5169" max="5172" width="1.5703125" style="1" customWidth="1"/>
    <col min="5173" max="5190" width="1.42578125" style="1" customWidth="1"/>
    <col min="5191" max="5195" width="1.28515625" style="1"/>
    <col min="5196" max="5196" width="9.28515625" style="1" customWidth="1"/>
    <col min="5197" max="5199" width="9.42578125" style="1" customWidth="1"/>
    <col min="5200" max="5378" width="1.28515625" style="1"/>
    <col min="5379" max="5424" width="1.7109375" style="1" customWidth="1"/>
    <col min="5425" max="5428" width="1.5703125" style="1" customWidth="1"/>
    <col min="5429" max="5446" width="1.42578125" style="1" customWidth="1"/>
    <col min="5447" max="5451" width="1.28515625" style="1"/>
    <col min="5452" max="5452" width="9.28515625" style="1" customWidth="1"/>
    <col min="5453" max="5455" width="9.42578125" style="1" customWidth="1"/>
    <col min="5456" max="5634" width="1.28515625" style="1"/>
    <col min="5635" max="5680" width="1.7109375" style="1" customWidth="1"/>
    <col min="5681" max="5684" width="1.5703125" style="1" customWidth="1"/>
    <col min="5685" max="5702" width="1.42578125" style="1" customWidth="1"/>
    <col min="5703" max="5707" width="1.28515625" style="1"/>
    <col min="5708" max="5708" width="9.28515625" style="1" customWidth="1"/>
    <col min="5709" max="5711" width="9.42578125" style="1" customWidth="1"/>
    <col min="5712" max="5890" width="1.28515625" style="1"/>
    <col min="5891" max="5936" width="1.7109375" style="1" customWidth="1"/>
    <col min="5937" max="5940" width="1.5703125" style="1" customWidth="1"/>
    <col min="5941" max="5958" width="1.42578125" style="1" customWidth="1"/>
    <col min="5959" max="5963" width="1.28515625" style="1"/>
    <col min="5964" max="5964" width="9.28515625" style="1" customWidth="1"/>
    <col min="5965" max="5967" width="9.42578125" style="1" customWidth="1"/>
    <col min="5968" max="6146" width="1.28515625" style="1"/>
    <col min="6147" max="6192" width="1.7109375" style="1" customWidth="1"/>
    <col min="6193" max="6196" width="1.5703125" style="1" customWidth="1"/>
    <col min="6197" max="6214" width="1.42578125" style="1" customWidth="1"/>
    <col min="6215" max="6219" width="1.28515625" style="1"/>
    <col min="6220" max="6220" width="9.28515625" style="1" customWidth="1"/>
    <col min="6221" max="6223" width="9.42578125" style="1" customWidth="1"/>
    <col min="6224" max="6402" width="1.28515625" style="1"/>
    <col min="6403" max="6448" width="1.7109375" style="1" customWidth="1"/>
    <col min="6449" max="6452" width="1.5703125" style="1" customWidth="1"/>
    <col min="6453" max="6470" width="1.42578125" style="1" customWidth="1"/>
    <col min="6471" max="6475" width="1.28515625" style="1"/>
    <col min="6476" max="6476" width="9.28515625" style="1" customWidth="1"/>
    <col min="6477" max="6479" width="9.42578125" style="1" customWidth="1"/>
    <col min="6480" max="6658" width="1.28515625" style="1"/>
    <col min="6659" max="6704" width="1.7109375" style="1" customWidth="1"/>
    <col min="6705" max="6708" width="1.5703125" style="1" customWidth="1"/>
    <col min="6709" max="6726" width="1.42578125" style="1" customWidth="1"/>
    <col min="6727" max="6731" width="1.28515625" style="1"/>
    <col min="6732" max="6732" width="9.28515625" style="1" customWidth="1"/>
    <col min="6733" max="6735" width="9.42578125" style="1" customWidth="1"/>
    <col min="6736" max="6914" width="1.28515625" style="1"/>
    <col min="6915" max="6960" width="1.7109375" style="1" customWidth="1"/>
    <col min="6961" max="6964" width="1.5703125" style="1" customWidth="1"/>
    <col min="6965" max="6982" width="1.42578125" style="1" customWidth="1"/>
    <col min="6983" max="6987" width="1.28515625" style="1"/>
    <col min="6988" max="6988" width="9.28515625" style="1" customWidth="1"/>
    <col min="6989" max="6991" width="9.42578125" style="1" customWidth="1"/>
    <col min="6992" max="7170" width="1.28515625" style="1"/>
    <col min="7171" max="7216" width="1.7109375" style="1" customWidth="1"/>
    <col min="7217" max="7220" width="1.5703125" style="1" customWidth="1"/>
    <col min="7221" max="7238" width="1.42578125" style="1" customWidth="1"/>
    <col min="7239" max="7243" width="1.28515625" style="1"/>
    <col min="7244" max="7244" width="9.28515625" style="1" customWidth="1"/>
    <col min="7245" max="7247" width="9.42578125" style="1" customWidth="1"/>
    <col min="7248" max="7426" width="1.28515625" style="1"/>
    <col min="7427" max="7472" width="1.7109375" style="1" customWidth="1"/>
    <col min="7473" max="7476" width="1.5703125" style="1" customWidth="1"/>
    <col min="7477" max="7494" width="1.42578125" style="1" customWidth="1"/>
    <col min="7495" max="7499" width="1.28515625" style="1"/>
    <col min="7500" max="7500" width="9.28515625" style="1" customWidth="1"/>
    <col min="7501" max="7503" width="9.42578125" style="1" customWidth="1"/>
    <col min="7504" max="7682" width="1.28515625" style="1"/>
    <col min="7683" max="7728" width="1.7109375" style="1" customWidth="1"/>
    <col min="7729" max="7732" width="1.5703125" style="1" customWidth="1"/>
    <col min="7733" max="7750" width="1.42578125" style="1" customWidth="1"/>
    <col min="7751" max="7755" width="1.28515625" style="1"/>
    <col min="7756" max="7756" width="9.28515625" style="1" customWidth="1"/>
    <col min="7757" max="7759" width="9.42578125" style="1" customWidth="1"/>
    <col min="7760" max="7938" width="1.28515625" style="1"/>
    <col min="7939" max="7984" width="1.7109375" style="1" customWidth="1"/>
    <col min="7985" max="7988" width="1.5703125" style="1" customWidth="1"/>
    <col min="7989" max="8006" width="1.42578125" style="1" customWidth="1"/>
    <col min="8007" max="8011" width="1.28515625" style="1"/>
    <col min="8012" max="8012" width="9.28515625" style="1" customWidth="1"/>
    <col min="8013" max="8015" width="9.42578125" style="1" customWidth="1"/>
    <col min="8016" max="8194" width="1.28515625" style="1"/>
    <col min="8195" max="8240" width="1.7109375" style="1" customWidth="1"/>
    <col min="8241" max="8244" width="1.5703125" style="1" customWidth="1"/>
    <col min="8245" max="8262" width="1.42578125" style="1" customWidth="1"/>
    <col min="8263" max="8267" width="1.28515625" style="1"/>
    <col min="8268" max="8268" width="9.28515625" style="1" customWidth="1"/>
    <col min="8269" max="8271" width="9.42578125" style="1" customWidth="1"/>
    <col min="8272" max="8450" width="1.28515625" style="1"/>
    <col min="8451" max="8496" width="1.7109375" style="1" customWidth="1"/>
    <col min="8497" max="8500" width="1.5703125" style="1" customWidth="1"/>
    <col min="8501" max="8518" width="1.42578125" style="1" customWidth="1"/>
    <col min="8519" max="8523" width="1.28515625" style="1"/>
    <col min="8524" max="8524" width="9.28515625" style="1" customWidth="1"/>
    <col min="8525" max="8527" width="9.42578125" style="1" customWidth="1"/>
    <col min="8528" max="8706" width="1.28515625" style="1"/>
    <col min="8707" max="8752" width="1.7109375" style="1" customWidth="1"/>
    <col min="8753" max="8756" width="1.5703125" style="1" customWidth="1"/>
    <col min="8757" max="8774" width="1.42578125" style="1" customWidth="1"/>
    <col min="8775" max="8779" width="1.28515625" style="1"/>
    <col min="8780" max="8780" width="9.28515625" style="1" customWidth="1"/>
    <col min="8781" max="8783" width="9.42578125" style="1" customWidth="1"/>
    <col min="8784" max="8962" width="1.28515625" style="1"/>
    <col min="8963" max="9008" width="1.7109375" style="1" customWidth="1"/>
    <col min="9009" max="9012" width="1.5703125" style="1" customWidth="1"/>
    <col min="9013" max="9030" width="1.42578125" style="1" customWidth="1"/>
    <col min="9031" max="9035" width="1.28515625" style="1"/>
    <col min="9036" max="9036" width="9.28515625" style="1" customWidth="1"/>
    <col min="9037" max="9039" width="9.42578125" style="1" customWidth="1"/>
    <col min="9040" max="9218" width="1.28515625" style="1"/>
    <col min="9219" max="9264" width="1.7109375" style="1" customWidth="1"/>
    <col min="9265" max="9268" width="1.5703125" style="1" customWidth="1"/>
    <col min="9269" max="9286" width="1.42578125" style="1" customWidth="1"/>
    <col min="9287" max="9291" width="1.28515625" style="1"/>
    <col min="9292" max="9292" width="9.28515625" style="1" customWidth="1"/>
    <col min="9293" max="9295" width="9.42578125" style="1" customWidth="1"/>
    <col min="9296" max="9474" width="1.28515625" style="1"/>
    <col min="9475" max="9520" width="1.7109375" style="1" customWidth="1"/>
    <col min="9521" max="9524" width="1.5703125" style="1" customWidth="1"/>
    <col min="9525" max="9542" width="1.42578125" style="1" customWidth="1"/>
    <col min="9543" max="9547" width="1.28515625" style="1"/>
    <col min="9548" max="9548" width="9.28515625" style="1" customWidth="1"/>
    <col min="9549" max="9551" width="9.42578125" style="1" customWidth="1"/>
    <col min="9552" max="9730" width="1.28515625" style="1"/>
    <col min="9731" max="9776" width="1.7109375" style="1" customWidth="1"/>
    <col min="9777" max="9780" width="1.5703125" style="1" customWidth="1"/>
    <col min="9781" max="9798" width="1.42578125" style="1" customWidth="1"/>
    <col min="9799" max="9803" width="1.28515625" style="1"/>
    <col min="9804" max="9804" width="9.28515625" style="1" customWidth="1"/>
    <col min="9805" max="9807" width="9.42578125" style="1" customWidth="1"/>
    <col min="9808" max="9986" width="1.28515625" style="1"/>
    <col min="9987" max="10032" width="1.7109375" style="1" customWidth="1"/>
    <col min="10033" max="10036" width="1.5703125" style="1" customWidth="1"/>
    <col min="10037" max="10054" width="1.42578125" style="1" customWidth="1"/>
    <col min="10055" max="10059" width="1.28515625" style="1"/>
    <col min="10060" max="10060" width="9.28515625" style="1" customWidth="1"/>
    <col min="10061" max="10063" width="9.42578125" style="1" customWidth="1"/>
    <col min="10064" max="10242" width="1.28515625" style="1"/>
    <col min="10243" max="10288" width="1.7109375" style="1" customWidth="1"/>
    <col min="10289" max="10292" width="1.5703125" style="1" customWidth="1"/>
    <col min="10293" max="10310" width="1.42578125" style="1" customWidth="1"/>
    <col min="10311" max="10315" width="1.28515625" style="1"/>
    <col min="10316" max="10316" width="9.28515625" style="1" customWidth="1"/>
    <col min="10317" max="10319" width="9.42578125" style="1" customWidth="1"/>
    <col min="10320" max="10498" width="1.28515625" style="1"/>
    <col min="10499" max="10544" width="1.7109375" style="1" customWidth="1"/>
    <col min="10545" max="10548" width="1.5703125" style="1" customWidth="1"/>
    <col min="10549" max="10566" width="1.42578125" style="1" customWidth="1"/>
    <col min="10567" max="10571" width="1.28515625" style="1"/>
    <col min="10572" max="10572" width="9.28515625" style="1" customWidth="1"/>
    <col min="10573" max="10575" width="9.42578125" style="1" customWidth="1"/>
    <col min="10576" max="10754" width="1.28515625" style="1"/>
    <col min="10755" max="10800" width="1.7109375" style="1" customWidth="1"/>
    <col min="10801" max="10804" width="1.5703125" style="1" customWidth="1"/>
    <col min="10805" max="10822" width="1.42578125" style="1" customWidth="1"/>
    <col min="10823" max="10827" width="1.28515625" style="1"/>
    <col min="10828" max="10828" width="9.28515625" style="1" customWidth="1"/>
    <col min="10829" max="10831" width="9.42578125" style="1" customWidth="1"/>
    <col min="10832" max="11010" width="1.28515625" style="1"/>
    <col min="11011" max="11056" width="1.7109375" style="1" customWidth="1"/>
    <col min="11057" max="11060" width="1.5703125" style="1" customWidth="1"/>
    <col min="11061" max="11078" width="1.42578125" style="1" customWidth="1"/>
    <col min="11079" max="11083" width="1.28515625" style="1"/>
    <col min="11084" max="11084" width="9.28515625" style="1" customWidth="1"/>
    <col min="11085" max="11087" width="9.42578125" style="1" customWidth="1"/>
    <col min="11088" max="11266" width="1.28515625" style="1"/>
    <col min="11267" max="11312" width="1.7109375" style="1" customWidth="1"/>
    <col min="11313" max="11316" width="1.5703125" style="1" customWidth="1"/>
    <col min="11317" max="11334" width="1.42578125" style="1" customWidth="1"/>
    <col min="11335" max="11339" width="1.28515625" style="1"/>
    <col min="11340" max="11340" width="9.28515625" style="1" customWidth="1"/>
    <col min="11341" max="11343" width="9.42578125" style="1" customWidth="1"/>
    <col min="11344" max="11522" width="1.28515625" style="1"/>
    <col min="11523" max="11568" width="1.7109375" style="1" customWidth="1"/>
    <col min="11569" max="11572" width="1.5703125" style="1" customWidth="1"/>
    <col min="11573" max="11590" width="1.42578125" style="1" customWidth="1"/>
    <col min="11591" max="11595" width="1.28515625" style="1"/>
    <col min="11596" max="11596" width="9.28515625" style="1" customWidth="1"/>
    <col min="11597" max="11599" width="9.42578125" style="1" customWidth="1"/>
    <col min="11600" max="11778" width="1.28515625" style="1"/>
    <col min="11779" max="11824" width="1.7109375" style="1" customWidth="1"/>
    <col min="11825" max="11828" width="1.5703125" style="1" customWidth="1"/>
    <col min="11829" max="11846" width="1.42578125" style="1" customWidth="1"/>
    <col min="11847" max="11851" width="1.28515625" style="1"/>
    <col min="11852" max="11852" width="9.28515625" style="1" customWidth="1"/>
    <col min="11853" max="11855" width="9.42578125" style="1" customWidth="1"/>
    <col min="11856" max="12034" width="1.28515625" style="1"/>
    <col min="12035" max="12080" width="1.7109375" style="1" customWidth="1"/>
    <col min="12081" max="12084" width="1.5703125" style="1" customWidth="1"/>
    <col min="12085" max="12102" width="1.42578125" style="1" customWidth="1"/>
    <col min="12103" max="12107" width="1.28515625" style="1"/>
    <col min="12108" max="12108" width="9.28515625" style="1" customWidth="1"/>
    <col min="12109" max="12111" width="9.42578125" style="1" customWidth="1"/>
    <col min="12112" max="12290" width="1.28515625" style="1"/>
    <col min="12291" max="12336" width="1.7109375" style="1" customWidth="1"/>
    <col min="12337" max="12340" width="1.5703125" style="1" customWidth="1"/>
    <col min="12341" max="12358" width="1.42578125" style="1" customWidth="1"/>
    <col min="12359" max="12363" width="1.28515625" style="1"/>
    <col min="12364" max="12364" width="9.28515625" style="1" customWidth="1"/>
    <col min="12365" max="12367" width="9.42578125" style="1" customWidth="1"/>
    <col min="12368" max="12546" width="1.28515625" style="1"/>
    <col min="12547" max="12592" width="1.7109375" style="1" customWidth="1"/>
    <col min="12593" max="12596" width="1.5703125" style="1" customWidth="1"/>
    <col min="12597" max="12614" width="1.42578125" style="1" customWidth="1"/>
    <col min="12615" max="12619" width="1.28515625" style="1"/>
    <col min="12620" max="12620" width="9.28515625" style="1" customWidth="1"/>
    <col min="12621" max="12623" width="9.42578125" style="1" customWidth="1"/>
    <col min="12624" max="12802" width="1.28515625" style="1"/>
    <col min="12803" max="12848" width="1.7109375" style="1" customWidth="1"/>
    <col min="12849" max="12852" width="1.5703125" style="1" customWidth="1"/>
    <col min="12853" max="12870" width="1.42578125" style="1" customWidth="1"/>
    <col min="12871" max="12875" width="1.28515625" style="1"/>
    <col min="12876" max="12876" width="9.28515625" style="1" customWidth="1"/>
    <col min="12877" max="12879" width="9.42578125" style="1" customWidth="1"/>
    <col min="12880" max="13058" width="1.28515625" style="1"/>
    <col min="13059" max="13104" width="1.7109375" style="1" customWidth="1"/>
    <col min="13105" max="13108" width="1.5703125" style="1" customWidth="1"/>
    <col min="13109" max="13126" width="1.42578125" style="1" customWidth="1"/>
    <col min="13127" max="13131" width="1.28515625" style="1"/>
    <col min="13132" max="13132" width="9.28515625" style="1" customWidth="1"/>
    <col min="13133" max="13135" width="9.42578125" style="1" customWidth="1"/>
    <col min="13136" max="13314" width="1.28515625" style="1"/>
    <col min="13315" max="13360" width="1.7109375" style="1" customWidth="1"/>
    <col min="13361" max="13364" width="1.5703125" style="1" customWidth="1"/>
    <col min="13365" max="13382" width="1.42578125" style="1" customWidth="1"/>
    <col min="13383" max="13387" width="1.28515625" style="1"/>
    <col min="13388" max="13388" width="9.28515625" style="1" customWidth="1"/>
    <col min="13389" max="13391" width="9.42578125" style="1" customWidth="1"/>
    <col min="13392" max="13570" width="1.28515625" style="1"/>
    <col min="13571" max="13616" width="1.7109375" style="1" customWidth="1"/>
    <col min="13617" max="13620" width="1.5703125" style="1" customWidth="1"/>
    <col min="13621" max="13638" width="1.42578125" style="1" customWidth="1"/>
    <col min="13639" max="13643" width="1.28515625" style="1"/>
    <col min="13644" max="13644" width="9.28515625" style="1" customWidth="1"/>
    <col min="13645" max="13647" width="9.42578125" style="1" customWidth="1"/>
    <col min="13648" max="13826" width="1.28515625" style="1"/>
    <col min="13827" max="13872" width="1.7109375" style="1" customWidth="1"/>
    <col min="13873" max="13876" width="1.5703125" style="1" customWidth="1"/>
    <col min="13877" max="13894" width="1.42578125" style="1" customWidth="1"/>
    <col min="13895" max="13899" width="1.28515625" style="1"/>
    <col min="13900" max="13900" width="9.28515625" style="1" customWidth="1"/>
    <col min="13901" max="13903" width="9.42578125" style="1" customWidth="1"/>
    <col min="13904" max="14082" width="1.28515625" style="1"/>
    <col min="14083" max="14128" width="1.7109375" style="1" customWidth="1"/>
    <col min="14129" max="14132" width="1.5703125" style="1" customWidth="1"/>
    <col min="14133" max="14150" width="1.42578125" style="1" customWidth="1"/>
    <col min="14151" max="14155" width="1.28515625" style="1"/>
    <col min="14156" max="14156" width="9.28515625" style="1" customWidth="1"/>
    <col min="14157" max="14159" width="9.42578125" style="1" customWidth="1"/>
    <col min="14160" max="14338" width="1.28515625" style="1"/>
    <col min="14339" max="14384" width="1.7109375" style="1" customWidth="1"/>
    <col min="14385" max="14388" width="1.5703125" style="1" customWidth="1"/>
    <col min="14389" max="14406" width="1.42578125" style="1" customWidth="1"/>
    <col min="14407" max="14411" width="1.28515625" style="1"/>
    <col min="14412" max="14412" width="9.28515625" style="1" customWidth="1"/>
    <col min="14413" max="14415" width="9.42578125" style="1" customWidth="1"/>
    <col min="14416" max="14594" width="1.28515625" style="1"/>
    <col min="14595" max="14640" width="1.7109375" style="1" customWidth="1"/>
    <col min="14641" max="14644" width="1.5703125" style="1" customWidth="1"/>
    <col min="14645" max="14662" width="1.42578125" style="1" customWidth="1"/>
    <col min="14663" max="14667" width="1.28515625" style="1"/>
    <col min="14668" max="14668" width="9.28515625" style="1" customWidth="1"/>
    <col min="14669" max="14671" width="9.42578125" style="1" customWidth="1"/>
    <col min="14672" max="14850" width="1.28515625" style="1"/>
    <col min="14851" max="14896" width="1.7109375" style="1" customWidth="1"/>
    <col min="14897" max="14900" width="1.5703125" style="1" customWidth="1"/>
    <col min="14901" max="14918" width="1.42578125" style="1" customWidth="1"/>
    <col min="14919" max="14923" width="1.28515625" style="1"/>
    <col min="14924" max="14924" width="9.28515625" style="1" customWidth="1"/>
    <col min="14925" max="14927" width="9.42578125" style="1" customWidth="1"/>
    <col min="14928" max="15106" width="1.28515625" style="1"/>
    <col min="15107" max="15152" width="1.7109375" style="1" customWidth="1"/>
    <col min="15153" max="15156" width="1.5703125" style="1" customWidth="1"/>
    <col min="15157" max="15174" width="1.42578125" style="1" customWidth="1"/>
    <col min="15175" max="15179" width="1.28515625" style="1"/>
    <col min="15180" max="15180" width="9.28515625" style="1" customWidth="1"/>
    <col min="15181" max="15183" width="9.42578125" style="1" customWidth="1"/>
    <col min="15184" max="15362" width="1.28515625" style="1"/>
    <col min="15363" max="15408" width="1.7109375" style="1" customWidth="1"/>
    <col min="15409" max="15412" width="1.5703125" style="1" customWidth="1"/>
    <col min="15413" max="15430" width="1.42578125" style="1" customWidth="1"/>
    <col min="15431" max="15435" width="1.28515625" style="1"/>
    <col min="15436" max="15436" width="9.28515625" style="1" customWidth="1"/>
    <col min="15437" max="15439" width="9.42578125" style="1" customWidth="1"/>
    <col min="15440" max="15618" width="1.28515625" style="1"/>
    <col min="15619" max="15664" width="1.7109375" style="1" customWidth="1"/>
    <col min="15665" max="15668" width="1.5703125" style="1" customWidth="1"/>
    <col min="15669" max="15686" width="1.42578125" style="1" customWidth="1"/>
    <col min="15687" max="15691" width="1.28515625" style="1"/>
    <col min="15692" max="15692" width="9.28515625" style="1" customWidth="1"/>
    <col min="15693" max="15695" width="9.42578125" style="1" customWidth="1"/>
    <col min="15696" max="15874" width="1.28515625" style="1"/>
    <col min="15875" max="15920" width="1.7109375" style="1" customWidth="1"/>
    <col min="15921" max="15924" width="1.5703125" style="1" customWidth="1"/>
    <col min="15925" max="15942" width="1.42578125" style="1" customWidth="1"/>
    <col min="15943" max="15947" width="1.28515625" style="1"/>
    <col min="15948" max="15948" width="9.28515625" style="1" customWidth="1"/>
    <col min="15949" max="15951" width="9.42578125" style="1" customWidth="1"/>
    <col min="15952" max="16130" width="1.28515625" style="1"/>
    <col min="16131" max="16176" width="1.7109375" style="1" customWidth="1"/>
    <col min="16177" max="16180" width="1.5703125" style="1" customWidth="1"/>
    <col min="16181" max="16198" width="1.42578125" style="1" customWidth="1"/>
    <col min="16199" max="16203" width="1.28515625" style="1"/>
    <col min="16204" max="16204" width="9.28515625" style="1" customWidth="1"/>
    <col min="16205" max="16207" width="9.42578125" style="1" customWidth="1"/>
    <col min="16208" max="16384" width="1.28515625" style="1"/>
  </cols>
  <sheetData>
    <row r="1" spans="1:84" ht="12.75" customHeight="1" x14ac:dyDescent="0.25">
      <c r="AN1" s="950" t="s">
        <v>0</v>
      </c>
      <c r="AO1" s="950"/>
      <c r="AP1" s="950"/>
      <c r="AQ1" s="950"/>
      <c r="AR1" s="950"/>
      <c r="AS1" s="950"/>
      <c r="AT1" s="950"/>
      <c r="AU1" s="950"/>
      <c r="AV1" s="950"/>
      <c r="AW1" s="950"/>
      <c r="AX1" s="950"/>
      <c r="AY1" s="950"/>
      <c r="AZ1" s="950"/>
      <c r="BA1" s="950"/>
      <c r="BB1" s="950"/>
      <c r="BC1" s="950"/>
      <c r="BD1" s="950"/>
      <c r="BE1" s="950"/>
      <c r="BF1" s="950"/>
      <c r="BG1" s="950"/>
      <c r="BH1" s="950"/>
      <c r="BI1" s="950"/>
      <c r="BJ1" s="950"/>
      <c r="BK1" s="950"/>
      <c r="BL1" s="950"/>
      <c r="BM1" s="950"/>
      <c r="BN1" s="950"/>
      <c r="BO1" s="950"/>
      <c r="BP1" s="950"/>
      <c r="BQ1" s="950"/>
    </row>
    <row r="2" spans="1:84" ht="25.5" customHeight="1" x14ac:dyDescent="0.25">
      <c r="AN2" s="951" t="s">
        <v>1</v>
      </c>
      <c r="AO2" s="951"/>
      <c r="AP2" s="951"/>
      <c r="AQ2" s="951"/>
      <c r="AR2" s="951"/>
      <c r="AS2" s="951"/>
      <c r="AT2" s="951"/>
      <c r="AU2" s="951"/>
      <c r="AV2" s="951"/>
      <c r="AW2" s="951"/>
      <c r="AX2" s="951"/>
      <c r="AY2" s="951"/>
      <c r="AZ2" s="951"/>
      <c r="BA2" s="951"/>
      <c r="BB2" s="951"/>
      <c r="BC2" s="951"/>
      <c r="BD2" s="951"/>
      <c r="BE2" s="951"/>
      <c r="BF2" s="951"/>
      <c r="BG2" s="951"/>
      <c r="BH2" s="951"/>
      <c r="BI2" s="951"/>
      <c r="BJ2" s="951"/>
      <c r="BK2" s="951"/>
      <c r="BL2" s="951"/>
      <c r="BM2" s="951"/>
      <c r="BN2" s="951"/>
      <c r="BO2" s="951"/>
      <c r="BP2" s="951"/>
      <c r="BQ2" s="951"/>
    </row>
    <row r="3" spans="1:84" ht="12.75" customHeight="1" x14ac:dyDescent="0.25">
      <c r="AN3" s="950" t="s">
        <v>2</v>
      </c>
      <c r="AO3" s="950"/>
      <c r="AP3" s="950"/>
      <c r="AQ3" s="950"/>
      <c r="AR3" s="950"/>
      <c r="AS3" s="950"/>
      <c r="AT3" s="950"/>
      <c r="AU3" s="950"/>
      <c r="AV3" s="950"/>
      <c r="AW3" s="950"/>
      <c r="AX3" s="950"/>
      <c r="AY3" s="950"/>
      <c r="AZ3" s="950"/>
      <c r="BA3" s="950"/>
      <c r="BB3" s="950"/>
      <c r="BC3" s="950"/>
      <c r="BD3" s="950"/>
      <c r="BE3" s="950"/>
      <c r="BF3" s="950"/>
      <c r="BG3" s="950"/>
      <c r="BH3" s="950"/>
      <c r="BI3" s="950"/>
      <c r="BJ3" s="950"/>
      <c r="BK3" s="950"/>
      <c r="BL3" s="950"/>
      <c r="BM3" s="950"/>
      <c r="BN3" s="950"/>
      <c r="BO3" s="950"/>
      <c r="BP3" s="950"/>
      <c r="BQ3" s="950"/>
    </row>
    <row r="4" spans="1:84" ht="3.75" customHeight="1" x14ac:dyDescent="0.25">
      <c r="AW4" s="72"/>
      <c r="AX4" s="72"/>
      <c r="AY4" s="337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</row>
    <row r="5" spans="1:84" ht="12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76"/>
      <c r="V5" s="77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952" t="s">
        <v>3</v>
      </c>
      <c r="BK5" s="952"/>
      <c r="BL5" s="952"/>
      <c r="BM5" s="952"/>
      <c r="BN5" s="952"/>
      <c r="BO5" s="952"/>
      <c r="BP5" s="952"/>
      <c r="BQ5" s="952"/>
      <c r="BR5" s="952"/>
      <c r="BS5" s="3"/>
      <c r="BT5" s="3"/>
    </row>
    <row r="6" spans="1:84" ht="13.5" customHeight="1" x14ac:dyDescent="0.25">
      <c r="A6" s="953" t="s">
        <v>4</v>
      </c>
      <c r="B6" s="953"/>
      <c r="C6" s="953"/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3"/>
      <c r="O6" s="953"/>
      <c r="P6" s="953"/>
      <c r="Q6" s="953"/>
      <c r="R6" s="953"/>
      <c r="S6" s="953"/>
      <c r="T6" s="953"/>
      <c r="U6" s="953"/>
      <c r="V6" s="953"/>
      <c r="W6" s="953"/>
      <c r="X6" s="953"/>
      <c r="Y6" s="953"/>
      <c r="Z6" s="953"/>
      <c r="AA6" s="953"/>
      <c r="AB6" s="953"/>
      <c r="AC6" s="953"/>
      <c r="AD6" s="953"/>
      <c r="AE6" s="953"/>
      <c r="AF6" s="953"/>
      <c r="AG6" s="953"/>
      <c r="AH6" s="953"/>
      <c r="AI6" s="953"/>
      <c r="AJ6" s="953"/>
      <c r="AK6" s="953"/>
      <c r="AL6" s="953"/>
      <c r="AM6" s="953"/>
      <c r="AN6" s="953"/>
      <c r="AO6" s="953"/>
      <c r="AP6" s="953"/>
      <c r="AQ6" s="953"/>
      <c r="AR6" s="953"/>
      <c r="AS6" s="953"/>
      <c r="AT6" s="953"/>
      <c r="AU6" s="953"/>
      <c r="AV6" s="953"/>
      <c r="AW6" s="953"/>
      <c r="AX6" s="953"/>
      <c r="AY6" s="953"/>
      <c r="AZ6" s="953"/>
      <c r="BA6" s="953"/>
      <c r="BB6" s="953"/>
      <c r="BC6" s="953"/>
      <c r="BD6" s="953"/>
      <c r="BE6" s="953"/>
      <c r="BF6" s="953"/>
      <c r="BG6" s="953"/>
      <c r="BH6" s="953"/>
      <c r="BI6" s="953"/>
      <c r="BJ6" s="949" t="str">
        <f>Ф1Заполн!BJ6</f>
        <v>2018</v>
      </c>
      <c r="BK6" s="949"/>
      <c r="BL6" s="949"/>
      <c r="BM6" s="952" t="str">
        <f>Ф1Заполн!BM6</f>
        <v>01</v>
      </c>
      <c r="BN6" s="952"/>
      <c r="BO6" s="952"/>
      <c r="BP6" s="952" t="str">
        <f>Ф1Заполн!BP6</f>
        <v>01</v>
      </c>
      <c r="BQ6" s="952"/>
      <c r="BR6" s="952"/>
      <c r="BS6" s="3"/>
      <c r="BT6" s="3"/>
    </row>
    <row r="7" spans="1:84" ht="28.5" customHeight="1" x14ac:dyDescent="0.25">
      <c r="A7" s="947" t="s">
        <v>5</v>
      </c>
      <c r="B7" s="947"/>
      <c r="C7" s="947"/>
      <c r="D7" s="947"/>
      <c r="E7" s="947"/>
      <c r="F7" s="947"/>
      <c r="G7" s="947"/>
      <c r="H7" s="947"/>
      <c r="I7" s="947"/>
      <c r="J7" s="946" t="str">
        <f>Ф1Заполн!$J$7</f>
        <v>ТОВАРИСТВО З ОБМЕЖЕНОЮ ВІДПОВІДАЛЬНІСТЮ "ФІНАНСОВА КОМПАНІЯ "КАПІТАЛ-ДНІПРО"</v>
      </c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6"/>
      <c r="Z7" s="946"/>
      <c r="AA7" s="946"/>
      <c r="AB7" s="946"/>
      <c r="AC7" s="946"/>
      <c r="AD7" s="946"/>
      <c r="AE7" s="946"/>
      <c r="AF7" s="946"/>
      <c r="AG7" s="946"/>
      <c r="AH7" s="946"/>
      <c r="AI7" s="946"/>
      <c r="AJ7" s="946"/>
      <c r="AK7" s="946"/>
      <c r="AL7" s="946"/>
      <c r="AM7" s="946"/>
      <c r="AN7" s="946"/>
      <c r="AO7" s="946"/>
      <c r="AP7" s="946"/>
      <c r="AQ7" s="946"/>
      <c r="AR7" s="946"/>
      <c r="AS7" s="946"/>
      <c r="AT7" s="946"/>
      <c r="AU7" s="946"/>
      <c r="AV7" s="946"/>
      <c r="AW7" s="946"/>
      <c r="AX7" s="946"/>
      <c r="AY7" s="946"/>
      <c r="AZ7" s="946"/>
      <c r="BA7" s="947" t="s">
        <v>6</v>
      </c>
      <c r="BB7" s="947"/>
      <c r="BC7" s="947"/>
      <c r="BD7" s="947"/>
      <c r="BE7" s="947"/>
      <c r="BF7" s="947"/>
      <c r="BG7" s="947"/>
      <c r="BH7" s="947"/>
      <c r="BI7" s="948"/>
      <c r="BJ7" s="949" t="str">
        <f>Ф1Заполн!BJ7</f>
        <v>35740385</v>
      </c>
      <c r="BK7" s="949"/>
      <c r="BL7" s="949"/>
      <c r="BM7" s="949"/>
      <c r="BN7" s="949"/>
      <c r="BO7" s="949"/>
      <c r="BP7" s="949"/>
      <c r="BQ7" s="949"/>
      <c r="BR7" s="949"/>
      <c r="BS7" s="3"/>
      <c r="BT7" s="3"/>
    </row>
    <row r="8" spans="1:84" ht="13.5" customHeight="1" x14ac:dyDescent="0.25">
      <c r="A8" s="947" t="s">
        <v>7</v>
      </c>
      <c r="B8" s="947"/>
      <c r="C8" s="947"/>
      <c r="D8" s="947"/>
      <c r="E8" s="947"/>
      <c r="F8" s="947"/>
      <c r="G8" s="947"/>
      <c r="H8" s="946" t="str">
        <f>Ф1Заполн!$H$8</f>
        <v>Україна, Дніпропетровська обл., м. Дніпро, Шевченківський район</v>
      </c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6"/>
      <c r="V8" s="946"/>
      <c r="W8" s="946"/>
      <c r="X8" s="946"/>
      <c r="Y8" s="946"/>
      <c r="Z8" s="946"/>
      <c r="AA8" s="946"/>
      <c r="AB8" s="946"/>
      <c r="AC8" s="946"/>
      <c r="AD8" s="946"/>
      <c r="AE8" s="946"/>
      <c r="AF8" s="946"/>
      <c r="AG8" s="946"/>
      <c r="AH8" s="946"/>
      <c r="AI8" s="946"/>
      <c r="AJ8" s="946"/>
      <c r="AK8" s="946"/>
      <c r="AL8" s="946"/>
      <c r="AM8" s="946"/>
      <c r="AN8" s="946"/>
      <c r="AO8" s="946"/>
      <c r="AP8" s="946"/>
      <c r="AQ8" s="946"/>
      <c r="AR8" s="946"/>
      <c r="AS8" s="946"/>
      <c r="AT8" s="946"/>
      <c r="AU8" s="946"/>
      <c r="AV8" s="946"/>
      <c r="AW8" s="946"/>
      <c r="AX8" s="946"/>
      <c r="AY8" s="946"/>
      <c r="AZ8" s="946"/>
      <c r="BA8" s="947" t="s">
        <v>8</v>
      </c>
      <c r="BB8" s="947"/>
      <c r="BC8" s="947"/>
      <c r="BD8" s="947"/>
      <c r="BE8" s="947"/>
      <c r="BF8" s="947"/>
      <c r="BG8" s="947"/>
      <c r="BH8" s="947"/>
      <c r="BI8" s="948"/>
      <c r="BJ8" s="949" t="str">
        <f>Ф1Заполн!BJ8</f>
        <v>1210136600</v>
      </c>
      <c r="BK8" s="949"/>
      <c r="BL8" s="949"/>
      <c r="BM8" s="949"/>
      <c r="BN8" s="949"/>
      <c r="BO8" s="949"/>
      <c r="BP8" s="949"/>
      <c r="BQ8" s="949"/>
      <c r="BR8" s="949"/>
      <c r="BS8" s="3"/>
      <c r="BT8" s="3"/>
    </row>
    <row r="9" spans="1:84" ht="13.5" customHeight="1" x14ac:dyDescent="0.25">
      <c r="A9" s="947" t="s">
        <v>9</v>
      </c>
      <c r="B9" s="947"/>
      <c r="C9" s="947"/>
      <c r="D9" s="947"/>
      <c r="E9" s="947"/>
      <c r="F9" s="947"/>
      <c r="G9" s="947"/>
      <c r="H9" s="947"/>
      <c r="I9" s="947"/>
      <c r="J9" s="947"/>
      <c r="K9" s="947"/>
      <c r="L9" s="947"/>
      <c r="M9" s="947"/>
      <c r="N9" s="947"/>
      <c r="O9" s="947"/>
      <c r="P9" s="947"/>
      <c r="Q9" s="947"/>
      <c r="R9" s="947"/>
      <c r="S9" s="947"/>
      <c r="T9" s="947"/>
      <c r="U9" s="947"/>
      <c r="V9" s="947"/>
      <c r="W9" s="947"/>
      <c r="X9" s="947"/>
      <c r="Y9" s="947"/>
      <c r="Z9" s="947"/>
      <c r="AA9" s="947"/>
      <c r="AB9" s="956" t="str">
        <f>Ф1Заполн!$AB$9</f>
        <v>Товариство з обмеженою відповідальністю</v>
      </c>
      <c r="AC9" s="956"/>
      <c r="AD9" s="956"/>
      <c r="AE9" s="956"/>
      <c r="AF9" s="956"/>
      <c r="AG9" s="956"/>
      <c r="AH9" s="956"/>
      <c r="AI9" s="956"/>
      <c r="AJ9" s="956"/>
      <c r="AK9" s="956"/>
      <c r="AL9" s="956"/>
      <c r="AM9" s="956"/>
      <c r="AN9" s="956"/>
      <c r="AO9" s="956"/>
      <c r="AP9" s="956"/>
      <c r="AQ9" s="956"/>
      <c r="AR9" s="956"/>
      <c r="AS9" s="956"/>
      <c r="AT9" s="956"/>
      <c r="AU9" s="956"/>
      <c r="AV9" s="956"/>
      <c r="AW9" s="956"/>
      <c r="AX9" s="956"/>
      <c r="AY9" s="956"/>
      <c r="AZ9" s="956"/>
      <c r="BA9" s="947" t="s">
        <v>10</v>
      </c>
      <c r="BB9" s="947"/>
      <c r="BC9" s="947"/>
      <c r="BD9" s="947"/>
      <c r="BE9" s="947"/>
      <c r="BF9" s="947"/>
      <c r="BG9" s="947"/>
      <c r="BH9" s="947"/>
      <c r="BI9" s="948"/>
      <c r="BJ9" s="949" t="str">
        <f>Ф1Заполн!BJ9</f>
        <v>240</v>
      </c>
      <c r="BK9" s="949"/>
      <c r="BL9" s="949"/>
      <c r="BM9" s="949"/>
      <c r="BN9" s="949"/>
      <c r="BO9" s="949"/>
      <c r="BP9" s="949"/>
      <c r="BQ9" s="949"/>
      <c r="BR9" s="949"/>
      <c r="BS9" s="3"/>
      <c r="BT9" s="3"/>
    </row>
    <row r="10" spans="1:84" ht="13.5" customHeight="1" x14ac:dyDescent="0.25">
      <c r="A10" s="947" t="s">
        <v>11</v>
      </c>
      <c r="B10" s="947"/>
      <c r="C10" s="947"/>
      <c r="D10" s="947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946" t="str">
        <f>Ф1Заполн!$Q$10</f>
        <v>інші види кредитування</v>
      </c>
      <c r="R10" s="946"/>
      <c r="S10" s="946"/>
      <c r="T10" s="946"/>
      <c r="U10" s="946"/>
      <c r="V10" s="946"/>
      <c r="W10" s="946"/>
      <c r="X10" s="946"/>
      <c r="Y10" s="946"/>
      <c r="Z10" s="946"/>
      <c r="AA10" s="946"/>
      <c r="AB10" s="946"/>
      <c r="AC10" s="946"/>
      <c r="AD10" s="946"/>
      <c r="AE10" s="946"/>
      <c r="AF10" s="946"/>
      <c r="AG10" s="946"/>
      <c r="AH10" s="946"/>
      <c r="AI10" s="946"/>
      <c r="AJ10" s="946"/>
      <c r="AK10" s="946"/>
      <c r="AL10" s="946"/>
      <c r="AM10" s="946"/>
      <c r="AN10" s="946"/>
      <c r="AO10" s="946"/>
      <c r="AP10" s="946"/>
      <c r="AQ10" s="946"/>
      <c r="AR10" s="946"/>
      <c r="AS10" s="946"/>
      <c r="AT10" s="946"/>
      <c r="AU10" s="946"/>
      <c r="AV10" s="946"/>
      <c r="AW10" s="946"/>
      <c r="AX10" s="946"/>
      <c r="AY10" s="946"/>
      <c r="AZ10" s="946"/>
      <c r="BA10" s="947" t="s">
        <v>12</v>
      </c>
      <c r="BB10" s="947"/>
      <c r="BC10" s="947"/>
      <c r="BD10" s="947"/>
      <c r="BE10" s="947"/>
      <c r="BF10" s="947"/>
      <c r="BG10" s="947"/>
      <c r="BH10" s="947"/>
      <c r="BI10" s="948"/>
      <c r="BJ10" s="949" t="str">
        <f>Ф1Заполн!BJ10</f>
        <v>64.92</v>
      </c>
      <c r="BK10" s="949"/>
      <c r="BL10" s="949"/>
      <c r="BM10" s="949"/>
      <c r="BN10" s="949"/>
      <c r="BO10" s="949"/>
      <c r="BP10" s="949"/>
      <c r="BQ10" s="949"/>
      <c r="BR10" s="949"/>
      <c r="BS10" s="3"/>
      <c r="BT10" s="3"/>
    </row>
    <row r="11" spans="1:84" ht="15.75" customHeight="1" x14ac:dyDescent="0.25">
      <c r="A11" s="947" t="s">
        <v>13</v>
      </c>
      <c r="B11" s="947"/>
      <c r="C11" s="947"/>
      <c r="D11" s="947"/>
      <c r="E11" s="947"/>
      <c r="F11" s="947"/>
      <c r="G11" s="947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7"/>
      <c r="S11" s="954" t="str">
        <f>Ф1Заполн!$S$11</f>
        <v>5</v>
      </c>
      <c r="T11" s="954"/>
      <c r="U11" s="954"/>
      <c r="V11" s="954"/>
      <c r="W11" s="954"/>
      <c r="X11" s="954"/>
      <c r="Y11" s="954"/>
      <c r="Z11" s="954"/>
      <c r="AA11" s="954"/>
      <c r="AB11" s="954"/>
      <c r="AC11" s="954"/>
      <c r="AD11" s="954"/>
      <c r="AE11" s="954"/>
      <c r="AF11" s="954"/>
      <c r="AG11" s="954"/>
      <c r="AH11" s="954"/>
      <c r="AI11" s="954"/>
      <c r="AJ11" s="954"/>
      <c r="AK11" s="954"/>
      <c r="AL11" s="954"/>
      <c r="AM11" s="954"/>
      <c r="AN11" s="954"/>
      <c r="AO11" s="954"/>
      <c r="AP11" s="954"/>
      <c r="AQ11" s="954"/>
      <c r="AR11" s="954"/>
      <c r="AS11" s="954"/>
      <c r="AT11" s="954"/>
      <c r="AU11" s="954"/>
      <c r="AV11" s="954"/>
      <c r="AW11" s="954"/>
      <c r="AX11" s="954"/>
      <c r="AY11" s="954"/>
      <c r="AZ11" s="954"/>
      <c r="BA11" s="954"/>
      <c r="BB11" s="954"/>
      <c r="BC11" s="954"/>
      <c r="BD11" s="954"/>
      <c r="BE11" s="954"/>
      <c r="BF11" s="954"/>
      <c r="BG11" s="954"/>
      <c r="BH11" s="954"/>
      <c r="BI11" s="954"/>
      <c r="BJ11" s="954"/>
      <c r="BK11" s="954"/>
      <c r="BL11" s="38"/>
      <c r="BM11" s="38"/>
      <c r="BN11" s="38"/>
      <c r="BO11" s="38"/>
      <c r="BP11" s="38"/>
      <c r="BQ11" s="38"/>
      <c r="BR11" s="38"/>
      <c r="BS11" s="3"/>
      <c r="BT11" s="3"/>
    </row>
    <row r="12" spans="1:84" x14ac:dyDescent="0.25">
      <c r="A12" s="947" t="s">
        <v>14</v>
      </c>
      <c r="B12" s="947"/>
      <c r="C12" s="947"/>
      <c r="D12" s="947"/>
      <c r="E12" s="947"/>
      <c r="F12" s="947"/>
      <c r="G12" s="947"/>
      <c r="H12" s="947"/>
      <c r="I12" s="947"/>
      <c r="J12" s="947"/>
      <c r="K12" s="946" t="str">
        <f>Ф1Заполн!$K$12</f>
        <v>вул. Глинки, буд. 7, Шевченківський р-н, м. ДНІПРО, ДНІПРОПЕТРОВСЬКА обл., 49000, 7322395</v>
      </c>
      <c r="L12" s="946"/>
      <c r="M12" s="946"/>
      <c r="N12" s="946"/>
      <c r="O12" s="946"/>
      <c r="P12" s="946"/>
      <c r="Q12" s="946"/>
      <c r="R12" s="946"/>
      <c r="S12" s="946"/>
      <c r="T12" s="946"/>
      <c r="U12" s="946"/>
      <c r="V12" s="946"/>
      <c r="W12" s="946"/>
      <c r="X12" s="946"/>
      <c r="Y12" s="946"/>
      <c r="Z12" s="946"/>
      <c r="AA12" s="946"/>
      <c r="AB12" s="946"/>
      <c r="AC12" s="946"/>
      <c r="AD12" s="946"/>
      <c r="AE12" s="946"/>
      <c r="AF12" s="946"/>
      <c r="AG12" s="946"/>
      <c r="AH12" s="946"/>
      <c r="AI12" s="946"/>
      <c r="AJ12" s="946"/>
      <c r="AK12" s="946"/>
      <c r="AL12" s="946"/>
      <c r="AM12" s="946"/>
      <c r="AN12" s="946"/>
      <c r="AO12" s="946"/>
      <c r="AP12" s="946"/>
      <c r="AQ12" s="946"/>
      <c r="AR12" s="946"/>
      <c r="AS12" s="946"/>
      <c r="AT12" s="946"/>
      <c r="AU12" s="946"/>
      <c r="AV12" s="946"/>
      <c r="AW12" s="946"/>
      <c r="AX12" s="946"/>
      <c r="AY12" s="946"/>
      <c r="AZ12" s="946"/>
      <c r="BA12" s="946"/>
      <c r="BB12" s="946"/>
      <c r="BC12" s="946"/>
      <c r="BD12" s="946"/>
      <c r="BE12" s="946"/>
      <c r="BF12" s="946"/>
      <c r="BG12" s="946"/>
      <c r="BH12" s="946"/>
      <c r="BI12" s="946"/>
      <c r="BJ12" s="946"/>
      <c r="BK12" s="946"/>
      <c r="BL12" s="38"/>
      <c r="BM12" s="38"/>
      <c r="BN12" s="38"/>
      <c r="BO12" s="38"/>
      <c r="BP12" s="38"/>
      <c r="BQ12" s="38"/>
      <c r="BR12" s="38"/>
      <c r="BS12" s="3"/>
      <c r="BT12" s="3"/>
    </row>
    <row r="13" spans="1:84" ht="27" customHeight="1" x14ac:dyDescent="0.25">
      <c r="A13" s="955" t="s">
        <v>15</v>
      </c>
      <c r="B13" s="955"/>
      <c r="C13" s="955"/>
      <c r="D13" s="955"/>
      <c r="E13" s="955"/>
      <c r="F13" s="955"/>
      <c r="G13" s="955"/>
      <c r="H13" s="955"/>
      <c r="I13" s="955"/>
      <c r="J13" s="955"/>
      <c r="K13" s="955"/>
      <c r="L13" s="955"/>
      <c r="M13" s="955"/>
      <c r="N13" s="955"/>
      <c r="O13" s="955"/>
      <c r="P13" s="955"/>
      <c r="Q13" s="955"/>
      <c r="R13" s="955"/>
      <c r="S13" s="955"/>
      <c r="T13" s="955"/>
      <c r="U13" s="955"/>
      <c r="V13" s="955"/>
      <c r="W13" s="955"/>
      <c r="X13" s="955"/>
      <c r="Y13" s="955"/>
      <c r="Z13" s="955"/>
      <c r="AA13" s="955"/>
      <c r="AB13" s="955"/>
      <c r="AC13" s="955"/>
      <c r="AD13" s="955"/>
      <c r="AE13" s="955"/>
      <c r="AF13" s="955"/>
      <c r="AG13" s="955"/>
      <c r="AH13" s="955"/>
      <c r="AI13" s="955"/>
      <c r="AJ13" s="955"/>
      <c r="AK13" s="955"/>
      <c r="AL13" s="955"/>
      <c r="AM13" s="955"/>
      <c r="AN13" s="955"/>
      <c r="AO13" s="955"/>
      <c r="AP13" s="955"/>
      <c r="AQ13" s="955"/>
      <c r="AR13" s="955"/>
      <c r="AS13" s="955"/>
      <c r="AT13" s="955"/>
      <c r="AU13" s="955"/>
      <c r="AV13" s="955"/>
      <c r="AW13" s="955"/>
      <c r="AX13" s="955"/>
      <c r="AY13" s="955"/>
      <c r="AZ13" s="955"/>
      <c r="BA13" s="955"/>
      <c r="BB13" s="955"/>
      <c r="BC13" s="955"/>
      <c r="BD13" s="955"/>
      <c r="BE13" s="955"/>
      <c r="BF13" s="955"/>
      <c r="BG13" s="955"/>
      <c r="BH13" s="955"/>
      <c r="BI13" s="955"/>
      <c r="BJ13" s="955"/>
      <c r="BK13" s="955"/>
      <c r="BL13" s="955"/>
      <c r="BM13" s="955"/>
      <c r="BN13" s="955"/>
      <c r="BO13" s="955"/>
      <c r="BP13" s="955"/>
      <c r="BQ13" s="955"/>
      <c r="BR13" s="955"/>
      <c r="BS13" s="3"/>
      <c r="BT13" s="3"/>
    </row>
    <row r="14" spans="1:84" ht="13.5" customHeight="1" x14ac:dyDescent="0.25">
      <c r="A14" s="947" t="s">
        <v>16</v>
      </c>
      <c r="B14" s="947"/>
      <c r="C14" s="947"/>
      <c r="D14" s="947"/>
      <c r="E14" s="947"/>
      <c r="F14" s="947"/>
      <c r="G14" s="947"/>
      <c r="H14" s="947"/>
      <c r="I14" s="947"/>
      <c r="J14" s="947"/>
      <c r="K14" s="947"/>
      <c r="L14" s="947"/>
      <c r="M14" s="947"/>
      <c r="N14" s="947"/>
      <c r="O14" s="947"/>
      <c r="P14" s="947"/>
      <c r="Q14" s="947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47"/>
      <c r="AC14" s="947"/>
      <c r="AD14" s="947"/>
      <c r="AE14" s="947"/>
      <c r="AF14" s="947"/>
      <c r="AG14" s="947"/>
      <c r="AH14" s="947"/>
      <c r="AI14" s="947"/>
      <c r="AJ14" s="947"/>
      <c r="AK14" s="947"/>
      <c r="AL14" s="947"/>
      <c r="AM14" s="947"/>
      <c r="AN14" s="947"/>
      <c r="AO14" s="947"/>
      <c r="AP14" s="947"/>
      <c r="AQ14" s="947"/>
      <c r="AR14" s="947"/>
      <c r="AS14" s="947"/>
      <c r="AT14" s="947"/>
      <c r="AU14" s="947"/>
      <c r="AV14" s="947"/>
      <c r="AW14" s="947"/>
      <c r="AX14" s="947"/>
      <c r="AY14" s="947"/>
      <c r="AZ14" s="947"/>
      <c r="BA14" s="947"/>
      <c r="BB14" s="947"/>
      <c r="BC14" s="947"/>
      <c r="BD14" s="947"/>
      <c r="BE14" s="947"/>
      <c r="BF14" s="947"/>
      <c r="BG14" s="947"/>
      <c r="BH14" s="947"/>
      <c r="BI14" s="947"/>
      <c r="BJ14" s="947"/>
      <c r="BK14" s="947"/>
      <c r="BL14" s="38"/>
      <c r="BM14" s="38"/>
      <c r="BN14" s="38"/>
      <c r="BO14" s="38"/>
      <c r="BP14" s="38"/>
      <c r="BQ14" s="38"/>
      <c r="BR14" s="38"/>
      <c r="BS14" s="3"/>
      <c r="BT14" s="3"/>
      <c r="CB14" s="3"/>
      <c r="CC14" s="3"/>
      <c r="CD14" s="3"/>
      <c r="CE14" s="3"/>
      <c r="CF14" s="3"/>
    </row>
    <row r="15" spans="1:84" ht="13.5" customHeight="1" x14ac:dyDescent="0.25">
      <c r="A15" s="955" t="s">
        <v>17</v>
      </c>
      <c r="B15" s="955"/>
      <c r="C15" s="955"/>
      <c r="D15" s="955"/>
      <c r="E15" s="955"/>
      <c r="F15" s="955"/>
      <c r="G15" s="955"/>
      <c r="H15" s="955"/>
      <c r="I15" s="955"/>
      <c r="J15" s="955"/>
      <c r="K15" s="955"/>
      <c r="L15" s="955"/>
      <c r="M15" s="955"/>
      <c r="N15" s="955"/>
      <c r="O15" s="955"/>
      <c r="P15" s="955"/>
      <c r="Q15" s="955"/>
      <c r="R15" s="955"/>
      <c r="S15" s="955"/>
      <c r="T15" s="955"/>
      <c r="U15" s="955"/>
      <c r="V15" s="955"/>
      <c r="W15" s="955"/>
      <c r="X15" s="955"/>
      <c r="Y15" s="955"/>
      <c r="Z15" s="955"/>
      <c r="AA15" s="955"/>
      <c r="AB15" s="955"/>
      <c r="AC15" s="955"/>
      <c r="AD15" s="955"/>
      <c r="AE15" s="955"/>
      <c r="AF15" s="955"/>
      <c r="AG15" s="955"/>
      <c r="AH15" s="955"/>
      <c r="AI15" s="955"/>
      <c r="AJ15" s="955"/>
      <c r="AK15" s="955"/>
      <c r="AL15" s="955"/>
      <c r="AM15" s="955"/>
      <c r="AN15" s="955"/>
      <c r="AO15" s="955"/>
      <c r="AP15" s="955"/>
      <c r="AQ15" s="955"/>
      <c r="AR15" s="955"/>
      <c r="AS15" s="955"/>
      <c r="AT15" s="955"/>
      <c r="AU15" s="955"/>
      <c r="AV15" s="955"/>
      <c r="AW15" s="955"/>
      <c r="AX15" s="955"/>
      <c r="AY15" s="955"/>
      <c r="AZ15" s="955"/>
      <c r="BA15" s="955"/>
      <c r="BB15" s="955"/>
      <c r="BC15" s="955"/>
      <c r="BD15" s="78"/>
      <c r="BE15" s="78"/>
      <c r="BF15" s="78"/>
      <c r="BG15" s="78"/>
      <c r="BH15" s="78"/>
      <c r="BI15" s="78"/>
      <c r="BJ15" s="949" t="str">
        <f>Ф1Заполн!BJ15</f>
        <v>-</v>
      </c>
      <c r="BK15" s="949"/>
      <c r="BL15" s="949"/>
      <c r="BM15" s="949"/>
      <c r="BN15" s="949"/>
      <c r="BO15" s="949"/>
      <c r="BP15" s="949"/>
      <c r="BQ15" s="949"/>
      <c r="BR15" s="949"/>
      <c r="BS15" s="3"/>
      <c r="BT15" s="3"/>
      <c r="CB15" s="3"/>
      <c r="CC15" s="3"/>
      <c r="CD15" s="3"/>
      <c r="CE15" s="3"/>
      <c r="CF15" s="3"/>
    </row>
    <row r="16" spans="1:84" ht="13.5" customHeight="1" x14ac:dyDescent="0.25">
      <c r="A16" s="955" t="s">
        <v>18</v>
      </c>
      <c r="B16" s="955"/>
      <c r="C16" s="955"/>
      <c r="D16" s="955"/>
      <c r="E16" s="955"/>
      <c r="F16" s="955"/>
      <c r="G16" s="955"/>
      <c r="H16" s="955"/>
      <c r="I16" s="955"/>
      <c r="J16" s="955"/>
      <c r="K16" s="955"/>
      <c r="L16" s="955"/>
      <c r="M16" s="955"/>
      <c r="N16" s="955"/>
      <c r="O16" s="955"/>
      <c r="P16" s="955"/>
      <c r="Q16" s="955"/>
      <c r="R16" s="955"/>
      <c r="S16" s="955"/>
      <c r="T16" s="955"/>
      <c r="U16" s="955"/>
      <c r="V16" s="955"/>
      <c r="W16" s="955"/>
      <c r="X16" s="955"/>
      <c r="Y16" s="955"/>
      <c r="Z16" s="955"/>
      <c r="AA16" s="955"/>
      <c r="AB16" s="955"/>
      <c r="AC16" s="955"/>
      <c r="AD16" s="955"/>
      <c r="AE16" s="955"/>
      <c r="AF16" s="955"/>
      <c r="AG16" s="955"/>
      <c r="AH16" s="955"/>
      <c r="AI16" s="955"/>
      <c r="AJ16" s="955"/>
      <c r="AK16" s="955"/>
      <c r="AL16" s="955"/>
      <c r="AM16" s="955"/>
      <c r="AN16" s="955"/>
      <c r="AO16" s="955"/>
      <c r="AP16" s="955"/>
      <c r="AQ16" s="955"/>
      <c r="AR16" s="955"/>
      <c r="AS16" s="955"/>
      <c r="AT16" s="955"/>
      <c r="AU16" s="955"/>
      <c r="AV16" s="955"/>
      <c r="AW16" s="955"/>
      <c r="AX16" s="955"/>
      <c r="AY16" s="955"/>
      <c r="AZ16" s="955"/>
      <c r="BA16" s="955"/>
      <c r="BB16" s="955"/>
      <c r="BC16" s="955"/>
      <c r="BD16" s="78"/>
      <c r="BE16" s="78"/>
      <c r="BF16" s="78"/>
      <c r="BG16" s="78"/>
      <c r="BH16" s="78"/>
      <c r="BI16" s="78"/>
      <c r="BJ16" s="949" t="str">
        <f>Ф1Заполн!BJ16</f>
        <v>V</v>
      </c>
      <c r="BK16" s="949"/>
      <c r="BL16" s="949"/>
      <c r="BM16" s="949"/>
      <c r="BN16" s="949"/>
      <c r="BO16" s="949"/>
      <c r="BP16" s="949"/>
      <c r="BQ16" s="949"/>
      <c r="BR16" s="949"/>
      <c r="BS16" s="3"/>
      <c r="BT16" s="3"/>
      <c r="CB16" s="3"/>
      <c r="CC16" s="3"/>
      <c r="CD16" s="3"/>
      <c r="CE16" s="3"/>
      <c r="CF16" s="3"/>
    </row>
    <row r="17" spans="1:74" ht="3.7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4" ht="14.25" customHeight="1" x14ac:dyDescent="0.25">
      <c r="A18" s="963" t="s">
        <v>19</v>
      </c>
      <c r="B18" s="963"/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963"/>
      <c r="Y18" s="963"/>
      <c r="Z18" s="963"/>
      <c r="AA18" s="963"/>
      <c r="AB18" s="963"/>
      <c r="AC18" s="963"/>
      <c r="AD18" s="963"/>
      <c r="AE18" s="963"/>
      <c r="AF18" s="963"/>
      <c r="AG18" s="963"/>
      <c r="AH18" s="963"/>
      <c r="AI18" s="963"/>
      <c r="AJ18" s="963"/>
      <c r="AK18" s="963"/>
      <c r="AL18" s="963"/>
      <c r="AM18" s="963"/>
      <c r="AN18" s="963"/>
      <c r="AO18" s="963"/>
      <c r="AP18" s="963"/>
      <c r="AQ18" s="963"/>
      <c r="AR18" s="963"/>
      <c r="AS18" s="963"/>
      <c r="AT18" s="963"/>
      <c r="AU18" s="963"/>
      <c r="AV18" s="963"/>
      <c r="AW18" s="963"/>
      <c r="AX18" s="963"/>
      <c r="AY18" s="963"/>
      <c r="AZ18" s="963"/>
      <c r="BA18" s="963"/>
      <c r="BB18" s="963"/>
      <c r="BC18" s="963"/>
      <c r="BD18" s="963"/>
      <c r="BE18" s="963"/>
      <c r="BF18" s="963"/>
      <c r="BG18" s="963"/>
      <c r="BH18" s="963"/>
      <c r="BI18" s="963"/>
      <c r="BJ18" s="963"/>
      <c r="BK18" s="963"/>
      <c r="BL18" s="963"/>
      <c r="BM18" s="963"/>
      <c r="BN18" s="963"/>
      <c r="BO18" s="963"/>
      <c r="BP18" s="963"/>
      <c r="BQ18" s="963"/>
      <c r="BR18" s="963"/>
      <c r="BS18" s="3"/>
      <c r="BT18" s="3"/>
    </row>
    <row r="19" spans="1:74" ht="15" customHeight="1" x14ac:dyDescent="0.2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80"/>
      <c r="V19" s="79"/>
      <c r="W19" s="79"/>
      <c r="X19" s="79"/>
      <c r="Y19" s="79"/>
      <c r="Z19" s="964" t="s">
        <v>20</v>
      </c>
      <c r="AA19" s="964"/>
      <c r="AB19" s="965" t="str">
        <f>Ф1Заполн!$AB$19</f>
        <v>31 грудня</v>
      </c>
      <c r="AC19" s="965"/>
      <c r="AD19" s="965"/>
      <c r="AE19" s="965"/>
      <c r="AF19" s="965"/>
      <c r="AG19" s="965"/>
      <c r="AH19" s="965"/>
      <c r="AI19" s="965"/>
      <c r="AJ19" s="965"/>
      <c r="AK19" s="965"/>
      <c r="AL19" s="965"/>
      <c r="AM19" s="966" t="s">
        <v>21</v>
      </c>
      <c r="AN19" s="966"/>
      <c r="AO19" s="967" t="str">
        <f>Ф1Заполн!$AO$19</f>
        <v>17</v>
      </c>
      <c r="AP19" s="967"/>
      <c r="AQ19" s="968" t="s">
        <v>22</v>
      </c>
      <c r="AR19" s="968"/>
      <c r="AS19" s="968"/>
      <c r="AT19" s="968"/>
      <c r="AU19" s="79"/>
      <c r="AV19" s="79"/>
      <c r="AW19" s="79"/>
      <c r="AX19" s="79"/>
      <c r="AY19" s="336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3"/>
      <c r="BT19" s="3"/>
    </row>
    <row r="20" spans="1:74" ht="14.25" customHeight="1" x14ac:dyDescent="0.25">
      <c r="AQ20" s="957" t="s">
        <v>23</v>
      </c>
      <c r="AR20" s="957"/>
      <c r="AS20" s="957"/>
      <c r="AT20" s="957"/>
      <c r="AU20" s="957"/>
      <c r="AV20" s="957"/>
      <c r="AW20" s="957"/>
      <c r="AX20" s="957"/>
      <c r="AY20" s="335"/>
      <c r="AZ20" s="958" t="s">
        <v>24</v>
      </c>
      <c r="BA20" s="958"/>
      <c r="BB20" s="958"/>
      <c r="BC20" s="958"/>
      <c r="BD20" s="958"/>
      <c r="BE20" s="958"/>
      <c r="BF20" s="958"/>
      <c r="BG20" s="958"/>
      <c r="BH20" s="958"/>
      <c r="BI20" s="959">
        <v>1801001</v>
      </c>
      <c r="BJ20" s="960"/>
      <c r="BK20" s="960"/>
      <c r="BL20" s="960"/>
      <c r="BM20" s="960"/>
      <c r="BN20" s="960"/>
      <c r="BO20" s="960"/>
      <c r="BP20" s="960"/>
      <c r="BQ20" s="961"/>
    </row>
    <row r="21" spans="1:74" ht="5.25" customHeight="1" x14ac:dyDescent="0.25"/>
    <row r="22" spans="1:74" ht="42.75" customHeight="1" x14ac:dyDescent="0.25">
      <c r="A22" s="962" t="s">
        <v>25</v>
      </c>
      <c r="B22" s="962"/>
      <c r="C22" s="962"/>
      <c r="D22" s="962"/>
      <c r="E22" s="962"/>
      <c r="F22" s="962"/>
      <c r="G22" s="962"/>
      <c r="H22" s="962"/>
      <c r="I22" s="962"/>
      <c r="J22" s="962"/>
      <c r="K22" s="962"/>
      <c r="L22" s="962"/>
      <c r="M22" s="962"/>
      <c r="N22" s="962"/>
      <c r="O22" s="962"/>
      <c r="P22" s="962"/>
      <c r="Q22" s="962"/>
      <c r="R22" s="962"/>
      <c r="S22" s="962"/>
      <c r="T22" s="962"/>
      <c r="U22" s="962"/>
      <c r="V22" s="962"/>
      <c r="W22" s="962"/>
      <c r="X22" s="962"/>
      <c r="Y22" s="962"/>
      <c r="Z22" s="962"/>
      <c r="AA22" s="962"/>
      <c r="AB22" s="962"/>
      <c r="AC22" s="962"/>
      <c r="AD22" s="962"/>
      <c r="AE22" s="962"/>
      <c r="AF22" s="962"/>
      <c r="AG22" s="962"/>
      <c r="AH22" s="962"/>
      <c r="AI22" s="962"/>
      <c r="AJ22" s="962"/>
      <c r="AK22" s="962"/>
      <c r="AL22" s="962"/>
      <c r="AM22" s="962"/>
      <c r="AN22" s="962"/>
      <c r="AO22" s="962"/>
      <c r="AP22" s="962"/>
      <c r="AQ22" s="962"/>
      <c r="AR22" s="962"/>
      <c r="AS22" s="962"/>
      <c r="AT22" s="962"/>
      <c r="AU22" s="962" t="s">
        <v>26</v>
      </c>
      <c r="AV22" s="962"/>
      <c r="AW22" s="962"/>
      <c r="AX22" s="962"/>
      <c r="AY22" s="327" t="s">
        <v>484</v>
      </c>
      <c r="AZ22" s="962" t="s">
        <v>27</v>
      </c>
      <c r="BA22" s="962"/>
      <c r="BB22" s="962"/>
      <c r="BC22" s="962"/>
      <c r="BD22" s="962"/>
      <c r="BE22" s="962"/>
      <c r="BF22" s="962"/>
      <c r="BG22" s="962"/>
      <c r="BH22" s="962"/>
      <c r="BI22" s="962" t="s">
        <v>28</v>
      </c>
      <c r="BJ22" s="962"/>
      <c r="BK22" s="962"/>
      <c r="BL22" s="962"/>
      <c r="BM22" s="962"/>
      <c r="BN22" s="962"/>
      <c r="BO22" s="962"/>
      <c r="BP22" s="962"/>
      <c r="BQ22" s="962"/>
    </row>
    <row r="23" spans="1:74" ht="13.5" customHeight="1" x14ac:dyDescent="0.25">
      <c r="A23" s="969">
        <v>1</v>
      </c>
      <c r="B23" s="969"/>
      <c r="C23" s="969"/>
      <c r="D23" s="969"/>
      <c r="E23" s="969"/>
      <c r="F23" s="969"/>
      <c r="G23" s="969"/>
      <c r="H23" s="969"/>
      <c r="I23" s="969"/>
      <c r="J23" s="969"/>
      <c r="K23" s="969"/>
      <c r="L23" s="969"/>
      <c r="M23" s="969"/>
      <c r="N23" s="969"/>
      <c r="O23" s="969"/>
      <c r="P23" s="969"/>
      <c r="Q23" s="969"/>
      <c r="R23" s="969"/>
      <c r="S23" s="969"/>
      <c r="T23" s="969"/>
      <c r="U23" s="969"/>
      <c r="V23" s="969"/>
      <c r="W23" s="969"/>
      <c r="X23" s="969"/>
      <c r="Y23" s="969"/>
      <c r="Z23" s="969"/>
      <c r="AA23" s="969"/>
      <c r="AB23" s="969"/>
      <c r="AC23" s="969"/>
      <c r="AD23" s="969"/>
      <c r="AE23" s="969"/>
      <c r="AF23" s="969"/>
      <c r="AG23" s="969"/>
      <c r="AH23" s="969"/>
      <c r="AI23" s="969"/>
      <c r="AJ23" s="969"/>
      <c r="AK23" s="969"/>
      <c r="AL23" s="969"/>
      <c r="AM23" s="969"/>
      <c r="AN23" s="969"/>
      <c r="AO23" s="969"/>
      <c r="AP23" s="969"/>
      <c r="AQ23" s="969"/>
      <c r="AR23" s="969"/>
      <c r="AS23" s="969"/>
      <c r="AT23" s="969"/>
      <c r="AU23" s="970">
        <v>2</v>
      </c>
      <c r="AV23" s="970"/>
      <c r="AW23" s="970"/>
      <c r="AX23" s="970"/>
      <c r="AY23" s="334">
        <v>3</v>
      </c>
      <c r="AZ23" s="970">
        <v>4</v>
      </c>
      <c r="BA23" s="970"/>
      <c r="BB23" s="970"/>
      <c r="BC23" s="970"/>
      <c r="BD23" s="970"/>
      <c r="BE23" s="970"/>
      <c r="BF23" s="970"/>
      <c r="BG23" s="970"/>
      <c r="BH23" s="970"/>
      <c r="BI23" s="970">
        <v>5</v>
      </c>
      <c r="BJ23" s="970"/>
      <c r="BK23" s="970"/>
      <c r="BL23" s="970"/>
      <c r="BM23" s="970"/>
      <c r="BN23" s="970"/>
      <c r="BO23" s="970"/>
      <c r="BP23" s="970"/>
      <c r="BQ23" s="970"/>
    </row>
    <row r="24" spans="1:74" ht="12.75" customHeight="1" x14ac:dyDescent="0.25">
      <c r="A24" s="971" t="s">
        <v>29</v>
      </c>
      <c r="B24" s="972"/>
      <c r="C24" s="972"/>
      <c r="D24" s="972"/>
      <c r="E24" s="972"/>
      <c r="F24" s="972"/>
      <c r="G24" s="972"/>
      <c r="H24" s="972"/>
      <c r="I24" s="972"/>
      <c r="J24" s="972"/>
      <c r="K24" s="972"/>
      <c r="L24" s="972"/>
      <c r="M24" s="972"/>
      <c r="N24" s="972"/>
      <c r="O24" s="972"/>
      <c r="P24" s="972"/>
      <c r="Q24" s="972"/>
      <c r="R24" s="972"/>
      <c r="S24" s="972"/>
      <c r="T24" s="972"/>
      <c r="U24" s="972"/>
      <c r="V24" s="972"/>
      <c r="W24" s="972"/>
      <c r="X24" s="972"/>
      <c r="Y24" s="972"/>
      <c r="Z24" s="972"/>
      <c r="AA24" s="972"/>
      <c r="AB24" s="972"/>
      <c r="AC24" s="972"/>
      <c r="AD24" s="972"/>
      <c r="AE24" s="972"/>
      <c r="AF24" s="972"/>
      <c r="AG24" s="972"/>
      <c r="AH24" s="972"/>
      <c r="AI24" s="972"/>
      <c r="AJ24" s="972"/>
      <c r="AK24" s="972"/>
      <c r="AL24" s="972"/>
      <c r="AM24" s="972"/>
      <c r="AN24" s="972"/>
      <c r="AO24" s="972"/>
      <c r="AP24" s="972"/>
      <c r="AQ24" s="972"/>
      <c r="AR24" s="972"/>
      <c r="AS24" s="972"/>
      <c r="AT24" s="973"/>
      <c r="AU24" s="974">
        <v>1000</v>
      </c>
      <c r="AV24" s="974"/>
      <c r="AW24" s="974"/>
      <c r="AX24" s="975"/>
      <c r="AY24" s="984" t="str">
        <f>Ф1Заполн!AY25</f>
        <v>3</v>
      </c>
      <c r="AZ24" s="5"/>
      <c r="BA24" s="6"/>
      <c r="BB24" s="6"/>
      <c r="BC24" s="6"/>
      <c r="BD24" s="6"/>
      <c r="BE24" s="6"/>
      <c r="BF24" s="6"/>
      <c r="BG24" s="6"/>
      <c r="BH24" s="7"/>
      <c r="BI24" s="8"/>
      <c r="BJ24" s="9"/>
      <c r="BK24" s="9"/>
      <c r="BL24" s="9"/>
      <c r="BM24" s="9"/>
      <c r="BN24" s="9"/>
      <c r="BO24" s="9"/>
      <c r="BP24" s="9"/>
      <c r="BQ24" s="10"/>
    </row>
    <row r="25" spans="1:74" ht="12.75" customHeight="1" x14ac:dyDescent="0.25">
      <c r="A25" s="978" t="s">
        <v>30</v>
      </c>
      <c r="B25" s="979"/>
      <c r="C25" s="979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79"/>
      <c r="AM25" s="979"/>
      <c r="AN25" s="979"/>
      <c r="AO25" s="979"/>
      <c r="AP25" s="979"/>
      <c r="AQ25" s="979"/>
      <c r="AR25" s="979"/>
      <c r="AS25" s="979"/>
      <c r="AT25" s="980"/>
      <c r="AU25" s="976"/>
      <c r="AV25" s="976"/>
      <c r="AW25" s="976"/>
      <c r="AX25" s="977"/>
      <c r="AY25" s="985"/>
      <c r="AZ25" s="981" t="str">
        <f>IF(Ф1Заполн!AZ25&gt;0,Ф1Заполн!AZ25,"-")</f>
        <v>-</v>
      </c>
      <c r="BA25" s="982"/>
      <c r="BB25" s="982"/>
      <c r="BC25" s="982"/>
      <c r="BD25" s="982"/>
      <c r="BE25" s="982"/>
      <c r="BF25" s="982"/>
      <c r="BG25" s="982"/>
      <c r="BH25" s="983"/>
      <c r="BI25" s="981" t="str">
        <f>IF(Ф1Заполн!BI25&gt;0,Ф1Заполн!BI25,"-")</f>
        <v>-</v>
      </c>
      <c r="BJ25" s="982"/>
      <c r="BK25" s="982"/>
      <c r="BL25" s="982"/>
      <c r="BM25" s="982"/>
      <c r="BN25" s="982"/>
      <c r="BO25" s="982"/>
      <c r="BP25" s="982"/>
      <c r="BQ25" s="983"/>
      <c r="BV25" s="73"/>
    </row>
    <row r="26" spans="1:74" ht="13.5" customHeight="1" x14ac:dyDescent="0.25">
      <c r="A26" s="994" t="s">
        <v>31</v>
      </c>
      <c r="B26" s="994"/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994"/>
      <c r="AI26" s="994"/>
      <c r="AJ26" s="994"/>
      <c r="AK26" s="994"/>
      <c r="AL26" s="994"/>
      <c r="AM26" s="994"/>
      <c r="AN26" s="994"/>
      <c r="AO26" s="994"/>
      <c r="AP26" s="994"/>
      <c r="AQ26" s="994"/>
      <c r="AR26" s="994"/>
      <c r="AS26" s="994"/>
      <c r="AT26" s="994"/>
      <c r="AU26" s="995">
        <v>1001</v>
      </c>
      <c r="AV26" s="995"/>
      <c r="AW26" s="995"/>
      <c r="AX26" s="995"/>
      <c r="AY26" s="377" t="str">
        <f>Ф1Заполн!AY26</f>
        <v>3</v>
      </c>
      <c r="AZ26" s="981">
        <f>IF(Ф1Заполн!AZ26&gt;0,Ф1Заполн!AZ26,"-")</f>
        <v>42</v>
      </c>
      <c r="BA26" s="982"/>
      <c r="BB26" s="982"/>
      <c r="BC26" s="982"/>
      <c r="BD26" s="982"/>
      <c r="BE26" s="982"/>
      <c r="BF26" s="982"/>
      <c r="BG26" s="982"/>
      <c r="BH26" s="983"/>
      <c r="BI26" s="981">
        <f>IF(Ф1Заполн!BI26&gt;0,Ф1Заполн!BI26,"-")</f>
        <v>42</v>
      </c>
      <c r="BJ26" s="982"/>
      <c r="BK26" s="982"/>
      <c r="BL26" s="982"/>
      <c r="BM26" s="982"/>
      <c r="BN26" s="982"/>
      <c r="BO26" s="982"/>
      <c r="BP26" s="982"/>
      <c r="BQ26" s="983"/>
      <c r="BV26" s="73"/>
    </row>
    <row r="27" spans="1:74" ht="13.5" customHeight="1" x14ac:dyDescent="0.25">
      <c r="A27" s="996" t="s">
        <v>32</v>
      </c>
      <c r="B27" s="996"/>
      <c r="C27" s="996"/>
      <c r="D27" s="996"/>
      <c r="E27" s="996"/>
      <c r="F27" s="996"/>
      <c r="G27" s="996"/>
      <c r="H27" s="996"/>
      <c r="I27" s="996"/>
      <c r="J27" s="996"/>
      <c r="K27" s="996"/>
      <c r="L27" s="996"/>
      <c r="M27" s="996"/>
      <c r="N27" s="996"/>
      <c r="O27" s="996"/>
      <c r="P27" s="996"/>
      <c r="Q27" s="996"/>
      <c r="R27" s="996"/>
      <c r="S27" s="996"/>
      <c r="T27" s="996"/>
      <c r="U27" s="996"/>
      <c r="V27" s="996"/>
      <c r="W27" s="996"/>
      <c r="X27" s="996"/>
      <c r="Y27" s="996"/>
      <c r="Z27" s="996"/>
      <c r="AA27" s="996"/>
      <c r="AB27" s="996"/>
      <c r="AC27" s="996"/>
      <c r="AD27" s="996"/>
      <c r="AE27" s="996"/>
      <c r="AF27" s="996"/>
      <c r="AG27" s="996"/>
      <c r="AH27" s="996"/>
      <c r="AI27" s="996"/>
      <c r="AJ27" s="996"/>
      <c r="AK27" s="996"/>
      <c r="AL27" s="996"/>
      <c r="AM27" s="996"/>
      <c r="AN27" s="996"/>
      <c r="AO27" s="996"/>
      <c r="AP27" s="996"/>
      <c r="AQ27" s="996"/>
      <c r="AR27" s="996"/>
      <c r="AS27" s="996"/>
      <c r="AT27" s="996"/>
      <c r="AU27" s="995">
        <v>1002</v>
      </c>
      <c r="AV27" s="995"/>
      <c r="AW27" s="995"/>
      <c r="AX27" s="995"/>
      <c r="AY27" s="377" t="str">
        <f>Ф1Заполн!AY27</f>
        <v>3</v>
      </c>
      <c r="AZ27" s="981">
        <f>IF(Ф1Заполн!AZ27&gt;0,Ф1Заполн!AZ27,"-")</f>
        <v>42</v>
      </c>
      <c r="BA27" s="982"/>
      <c r="BB27" s="982"/>
      <c r="BC27" s="982"/>
      <c r="BD27" s="982"/>
      <c r="BE27" s="982"/>
      <c r="BF27" s="982"/>
      <c r="BG27" s="982"/>
      <c r="BH27" s="983"/>
      <c r="BI27" s="981">
        <f>IF(Ф1Заполн!BI27&gt;0,Ф1Заполн!BI27,"-")</f>
        <v>42</v>
      </c>
      <c r="BJ27" s="982"/>
      <c r="BK27" s="982"/>
      <c r="BL27" s="982"/>
      <c r="BM27" s="982"/>
      <c r="BN27" s="982"/>
      <c r="BO27" s="982"/>
      <c r="BP27" s="982"/>
      <c r="BQ27" s="983"/>
      <c r="BV27" s="73"/>
    </row>
    <row r="28" spans="1:74" ht="13.5" customHeight="1" x14ac:dyDescent="0.25">
      <c r="A28" s="986" t="s">
        <v>33</v>
      </c>
      <c r="B28" s="986"/>
      <c r="C28" s="986"/>
      <c r="D28" s="986"/>
      <c r="E28" s="986"/>
      <c r="F28" s="986"/>
      <c r="G28" s="986"/>
      <c r="H28" s="986"/>
      <c r="I28" s="986"/>
      <c r="J28" s="986"/>
      <c r="K28" s="986"/>
      <c r="L28" s="986"/>
      <c r="M28" s="986"/>
      <c r="N28" s="986"/>
      <c r="O28" s="986"/>
      <c r="P28" s="986"/>
      <c r="Q28" s="986"/>
      <c r="R28" s="986"/>
      <c r="S28" s="986"/>
      <c r="T28" s="986"/>
      <c r="U28" s="986"/>
      <c r="V28" s="986"/>
      <c r="W28" s="986"/>
      <c r="X28" s="986"/>
      <c r="Y28" s="986"/>
      <c r="Z28" s="986"/>
      <c r="AA28" s="986"/>
      <c r="AB28" s="986"/>
      <c r="AC28" s="986"/>
      <c r="AD28" s="986"/>
      <c r="AE28" s="986"/>
      <c r="AF28" s="986"/>
      <c r="AG28" s="986"/>
      <c r="AH28" s="986"/>
      <c r="AI28" s="986"/>
      <c r="AJ28" s="986"/>
      <c r="AK28" s="986"/>
      <c r="AL28" s="986"/>
      <c r="AM28" s="986"/>
      <c r="AN28" s="986"/>
      <c r="AO28" s="986"/>
      <c r="AP28" s="986"/>
      <c r="AQ28" s="986"/>
      <c r="AR28" s="986"/>
      <c r="AS28" s="986"/>
      <c r="AT28" s="986"/>
      <c r="AU28" s="987">
        <v>1005</v>
      </c>
      <c r="AV28" s="987"/>
      <c r="AW28" s="987"/>
      <c r="AX28" s="987"/>
      <c r="AY28" s="330">
        <f>Ф1Заполн!AY28</f>
        <v>0</v>
      </c>
      <c r="AZ28" s="981" t="str">
        <f>IF(Ф1Заполн!AZ28&gt;0,Ф1Заполн!AZ28,"-")</f>
        <v>-</v>
      </c>
      <c r="BA28" s="982"/>
      <c r="BB28" s="982"/>
      <c r="BC28" s="982"/>
      <c r="BD28" s="982"/>
      <c r="BE28" s="982"/>
      <c r="BF28" s="982"/>
      <c r="BG28" s="982"/>
      <c r="BH28" s="983"/>
      <c r="BI28" s="981" t="str">
        <f>IF(Ф1Заполн!BI28&gt;0,Ф1Заполн!BI28,"-")</f>
        <v>-</v>
      </c>
      <c r="BJ28" s="982"/>
      <c r="BK28" s="982"/>
      <c r="BL28" s="982"/>
      <c r="BM28" s="982"/>
      <c r="BN28" s="982"/>
      <c r="BO28" s="982"/>
      <c r="BP28" s="982"/>
      <c r="BQ28" s="983"/>
      <c r="BV28" s="73"/>
    </row>
    <row r="29" spans="1:74" ht="13.5" customHeight="1" x14ac:dyDescent="0.25">
      <c r="A29" s="988" t="s">
        <v>34</v>
      </c>
      <c r="B29" s="989"/>
      <c r="C29" s="989"/>
      <c r="D29" s="989"/>
      <c r="E29" s="989"/>
      <c r="F29" s="989"/>
      <c r="G29" s="989"/>
      <c r="H29" s="989"/>
      <c r="I29" s="989"/>
      <c r="J29" s="989"/>
      <c r="K29" s="989"/>
      <c r="L29" s="989"/>
      <c r="M29" s="989"/>
      <c r="N29" s="989"/>
      <c r="O29" s="989"/>
      <c r="P29" s="989"/>
      <c r="Q29" s="989"/>
      <c r="R29" s="989"/>
      <c r="S29" s="989"/>
      <c r="T29" s="989"/>
      <c r="U29" s="989"/>
      <c r="V29" s="989"/>
      <c r="W29" s="989"/>
      <c r="X29" s="989"/>
      <c r="Y29" s="989"/>
      <c r="Z29" s="989"/>
      <c r="AA29" s="989"/>
      <c r="AB29" s="989"/>
      <c r="AC29" s="989"/>
      <c r="AD29" s="989"/>
      <c r="AE29" s="989"/>
      <c r="AF29" s="989"/>
      <c r="AG29" s="989"/>
      <c r="AH29" s="989"/>
      <c r="AI29" s="989"/>
      <c r="AJ29" s="989"/>
      <c r="AK29" s="989"/>
      <c r="AL29" s="989"/>
      <c r="AM29" s="989"/>
      <c r="AN29" s="989"/>
      <c r="AO29" s="989"/>
      <c r="AP29" s="989"/>
      <c r="AQ29" s="989"/>
      <c r="AR29" s="989"/>
      <c r="AS29" s="989"/>
      <c r="AT29" s="990"/>
      <c r="AU29" s="991" t="s">
        <v>35</v>
      </c>
      <c r="AV29" s="992"/>
      <c r="AW29" s="992"/>
      <c r="AX29" s="993"/>
      <c r="AY29" s="333" t="str">
        <f>Ф1Заполн!AY29</f>
        <v>4</v>
      </c>
      <c r="AZ29" s="981" t="str">
        <f>IF(Ф1Заполн!AZ29&gt;0,Ф1Заполн!AZ29,"-")</f>
        <v>-</v>
      </c>
      <c r="BA29" s="982"/>
      <c r="BB29" s="982"/>
      <c r="BC29" s="982"/>
      <c r="BD29" s="982"/>
      <c r="BE29" s="982"/>
      <c r="BF29" s="982"/>
      <c r="BG29" s="982"/>
      <c r="BH29" s="983"/>
      <c r="BI29" s="981" t="str">
        <f>IF(Ф1Заполн!BI29&gt;0,Ф1Заполн!BI29,"-")</f>
        <v>-</v>
      </c>
      <c r="BJ29" s="982"/>
      <c r="BK29" s="982"/>
      <c r="BL29" s="982"/>
      <c r="BM29" s="982"/>
      <c r="BN29" s="982"/>
      <c r="BO29" s="982"/>
      <c r="BP29" s="982"/>
      <c r="BQ29" s="983"/>
      <c r="BV29" s="73"/>
    </row>
    <row r="30" spans="1:74" ht="13.5" customHeight="1" x14ac:dyDescent="0.25">
      <c r="A30" s="1004" t="s">
        <v>31</v>
      </c>
      <c r="B30" s="1004"/>
      <c r="C30" s="1004"/>
      <c r="D30" s="1004"/>
      <c r="E30" s="1004"/>
      <c r="F30" s="1004"/>
      <c r="G30" s="1004"/>
      <c r="H30" s="1004"/>
      <c r="I30" s="1004"/>
      <c r="J30" s="1004"/>
      <c r="K30" s="1004"/>
      <c r="L30" s="1004"/>
      <c r="M30" s="1004"/>
      <c r="N30" s="1004"/>
      <c r="O30" s="1004"/>
      <c r="P30" s="1004"/>
      <c r="Q30" s="1004"/>
      <c r="R30" s="1004"/>
      <c r="S30" s="1004"/>
      <c r="T30" s="1004"/>
      <c r="U30" s="1004"/>
      <c r="V30" s="1004"/>
      <c r="W30" s="1004"/>
      <c r="X30" s="1004"/>
      <c r="Y30" s="1004"/>
      <c r="Z30" s="1004"/>
      <c r="AA30" s="1004"/>
      <c r="AB30" s="1004"/>
      <c r="AC30" s="1004"/>
      <c r="AD30" s="1004"/>
      <c r="AE30" s="1004"/>
      <c r="AF30" s="1004"/>
      <c r="AG30" s="1004"/>
      <c r="AH30" s="1004"/>
      <c r="AI30" s="1004"/>
      <c r="AJ30" s="1004"/>
      <c r="AK30" s="1004"/>
      <c r="AL30" s="1004"/>
      <c r="AM30" s="1004"/>
      <c r="AN30" s="1004"/>
      <c r="AO30" s="1004"/>
      <c r="AP30" s="1004"/>
      <c r="AQ30" s="1004"/>
      <c r="AR30" s="1004"/>
      <c r="AS30" s="1004"/>
      <c r="AT30" s="1004"/>
      <c r="AU30" s="995">
        <v>1011</v>
      </c>
      <c r="AV30" s="995"/>
      <c r="AW30" s="995"/>
      <c r="AX30" s="995"/>
      <c r="AY30" s="377" t="str">
        <f>Ф1Заполн!AY30</f>
        <v>4</v>
      </c>
      <c r="AZ30" s="981">
        <f>IF(Ф1Заполн!AZ30&gt;0,Ф1Заполн!AZ30,"-")</f>
        <v>352</v>
      </c>
      <c r="BA30" s="982"/>
      <c r="BB30" s="982"/>
      <c r="BC30" s="982"/>
      <c r="BD30" s="982"/>
      <c r="BE30" s="982"/>
      <c r="BF30" s="982"/>
      <c r="BG30" s="982"/>
      <c r="BH30" s="983"/>
      <c r="BI30" s="981">
        <f>IF(Ф1Заполн!BI30&gt;0,Ф1Заполн!BI30,"-")</f>
        <v>352</v>
      </c>
      <c r="BJ30" s="982"/>
      <c r="BK30" s="982"/>
      <c r="BL30" s="982"/>
      <c r="BM30" s="982"/>
      <c r="BN30" s="982"/>
      <c r="BO30" s="982"/>
      <c r="BP30" s="982"/>
      <c r="BQ30" s="983"/>
      <c r="BV30" s="73"/>
    </row>
    <row r="31" spans="1:74" ht="13.5" customHeight="1" x14ac:dyDescent="0.25">
      <c r="A31" s="996" t="s">
        <v>36</v>
      </c>
      <c r="B31" s="996"/>
      <c r="C31" s="996"/>
      <c r="D31" s="996"/>
      <c r="E31" s="996"/>
      <c r="F31" s="996"/>
      <c r="G31" s="996"/>
      <c r="H31" s="996"/>
      <c r="I31" s="996"/>
      <c r="J31" s="996"/>
      <c r="K31" s="996"/>
      <c r="L31" s="996"/>
      <c r="M31" s="996"/>
      <c r="N31" s="996"/>
      <c r="O31" s="996"/>
      <c r="P31" s="996"/>
      <c r="Q31" s="996"/>
      <c r="R31" s="996"/>
      <c r="S31" s="996"/>
      <c r="T31" s="996"/>
      <c r="U31" s="996"/>
      <c r="V31" s="996"/>
      <c r="W31" s="996"/>
      <c r="X31" s="996"/>
      <c r="Y31" s="996"/>
      <c r="Z31" s="996"/>
      <c r="AA31" s="996"/>
      <c r="AB31" s="996"/>
      <c r="AC31" s="996"/>
      <c r="AD31" s="996"/>
      <c r="AE31" s="996"/>
      <c r="AF31" s="996"/>
      <c r="AG31" s="996"/>
      <c r="AH31" s="996"/>
      <c r="AI31" s="996"/>
      <c r="AJ31" s="996"/>
      <c r="AK31" s="996"/>
      <c r="AL31" s="996"/>
      <c r="AM31" s="996"/>
      <c r="AN31" s="996"/>
      <c r="AO31" s="996"/>
      <c r="AP31" s="996"/>
      <c r="AQ31" s="996"/>
      <c r="AR31" s="996"/>
      <c r="AS31" s="996"/>
      <c r="AT31" s="996"/>
      <c r="AU31" s="995">
        <v>1012</v>
      </c>
      <c r="AV31" s="995"/>
      <c r="AW31" s="995"/>
      <c r="AX31" s="995"/>
      <c r="AY31" s="377" t="str">
        <f>Ф1Заполн!AY31</f>
        <v>4</v>
      </c>
      <c r="AZ31" s="981">
        <f>IF(Ф1Заполн!AZ31&gt;0,Ф1Заполн!AZ31,"-")</f>
        <v>352</v>
      </c>
      <c r="BA31" s="982"/>
      <c r="BB31" s="982"/>
      <c r="BC31" s="982"/>
      <c r="BD31" s="982"/>
      <c r="BE31" s="982"/>
      <c r="BF31" s="982"/>
      <c r="BG31" s="982"/>
      <c r="BH31" s="983"/>
      <c r="BI31" s="981">
        <f>IF(Ф1Заполн!BI31&gt;0,Ф1Заполн!BI31,"-")</f>
        <v>352</v>
      </c>
      <c r="BJ31" s="982"/>
      <c r="BK31" s="982"/>
      <c r="BL31" s="982"/>
      <c r="BM31" s="982"/>
      <c r="BN31" s="982"/>
      <c r="BO31" s="982"/>
      <c r="BP31" s="982"/>
      <c r="BQ31" s="983"/>
      <c r="BV31" s="73"/>
    </row>
    <row r="32" spans="1:74" ht="13.5" customHeight="1" x14ac:dyDescent="0.25">
      <c r="A32" s="997" t="s">
        <v>37</v>
      </c>
      <c r="B32" s="997"/>
      <c r="C32" s="997"/>
      <c r="D32" s="997"/>
      <c r="E32" s="997"/>
      <c r="F32" s="997"/>
      <c r="G32" s="997"/>
      <c r="H32" s="997"/>
      <c r="I32" s="997"/>
      <c r="J32" s="997"/>
      <c r="K32" s="997"/>
      <c r="L32" s="997"/>
      <c r="M32" s="997"/>
      <c r="N32" s="997"/>
      <c r="O32" s="997"/>
      <c r="P32" s="997"/>
      <c r="Q32" s="997"/>
      <c r="R32" s="997"/>
      <c r="S32" s="997"/>
      <c r="T32" s="997"/>
      <c r="U32" s="997"/>
      <c r="V32" s="997"/>
      <c r="W32" s="997"/>
      <c r="X32" s="997"/>
      <c r="Y32" s="997"/>
      <c r="Z32" s="997"/>
      <c r="AA32" s="997"/>
      <c r="AB32" s="997"/>
      <c r="AC32" s="997"/>
      <c r="AD32" s="997"/>
      <c r="AE32" s="997"/>
      <c r="AF32" s="997"/>
      <c r="AG32" s="997"/>
      <c r="AH32" s="997"/>
      <c r="AI32" s="997"/>
      <c r="AJ32" s="997"/>
      <c r="AK32" s="997"/>
      <c r="AL32" s="997"/>
      <c r="AM32" s="997"/>
      <c r="AN32" s="997"/>
      <c r="AO32" s="997"/>
      <c r="AP32" s="997"/>
      <c r="AQ32" s="997"/>
      <c r="AR32" s="997"/>
      <c r="AS32" s="997"/>
      <c r="AT32" s="997"/>
      <c r="AU32" s="987">
        <v>1015</v>
      </c>
      <c r="AV32" s="987"/>
      <c r="AW32" s="987"/>
      <c r="AX32" s="987"/>
      <c r="AY32" s="330">
        <f>Ф1Заполн!AY32</f>
        <v>0</v>
      </c>
      <c r="AZ32" s="981" t="str">
        <f>IF(Ф1Заполн!AZ32&gt;0,Ф1Заполн!AZ32,"-")</f>
        <v>-</v>
      </c>
      <c r="BA32" s="982"/>
      <c r="BB32" s="982"/>
      <c r="BC32" s="982"/>
      <c r="BD32" s="982"/>
      <c r="BE32" s="982"/>
      <c r="BF32" s="982"/>
      <c r="BG32" s="982"/>
      <c r="BH32" s="983"/>
      <c r="BI32" s="981" t="str">
        <f>IF(Ф1Заполн!BI32&gt;0,Ф1Заполн!BI32,"-")</f>
        <v>-</v>
      </c>
      <c r="BJ32" s="982"/>
      <c r="BK32" s="982"/>
      <c r="BL32" s="982"/>
      <c r="BM32" s="982"/>
      <c r="BN32" s="982"/>
      <c r="BO32" s="982"/>
      <c r="BP32" s="982"/>
      <c r="BQ32" s="983"/>
      <c r="BV32" s="73"/>
    </row>
    <row r="33" spans="1:74" ht="13.5" customHeight="1" x14ac:dyDescent="0.25">
      <c r="A33" s="998" t="s">
        <v>38</v>
      </c>
      <c r="B33" s="999"/>
      <c r="C33" s="999"/>
      <c r="D33" s="999"/>
      <c r="E33" s="999"/>
      <c r="F33" s="999"/>
      <c r="G33" s="999"/>
      <c r="H33" s="999"/>
      <c r="I33" s="999"/>
      <c r="J33" s="999"/>
      <c r="K33" s="999"/>
      <c r="L33" s="999"/>
      <c r="M33" s="999"/>
      <c r="N33" s="999"/>
      <c r="O33" s="999"/>
      <c r="P33" s="999"/>
      <c r="Q33" s="999"/>
      <c r="R33" s="999"/>
      <c r="S33" s="999"/>
      <c r="T33" s="999"/>
      <c r="U33" s="999"/>
      <c r="V33" s="999"/>
      <c r="W33" s="999"/>
      <c r="X33" s="999"/>
      <c r="Y33" s="999"/>
      <c r="Z33" s="999"/>
      <c r="AA33" s="999"/>
      <c r="AB33" s="999"/>
      <c r="AC33" s="999"/>
      <c r="AD33" s="999"/>
      <c r="AE33" s="999"/>
      <c r="AF33" s="999"/>
      <c r="AG33" s="999"/>
      <c r="AH33" s="999"/>
      <c r="AI33" s="999"/>
      <c r="AJ33" s="999"/>
      <c r="AK33" s="999"/>
      <c r="AL33" s="999"/>
      <c r="AM33" s="999"/>
      <c r="AN33" s="999"/>
      <c r="AO33" s="999"/>
      <c r="AP33" s="999"/>
      <c r="AQ33" s="999"/>
      <c r="AR33" s="999"/>
      <c r="AS33" s="999"/>
      <c r="AT33" s="1000"/>
      <c r="AU33" s="1001" t="s">
        <v>39</v>
      </c>
      <c r="AV33" s="1002"/>
      <c r="AW33" s="1002"/>
      <c r="AX33" s="1003"/>
      <c r="AY33" s="331">
        <f>Ф1Заполн!AY33</f>
        <v>0</v>
      </c>
      <c r="AZ33" s="981" t="str">
        <f>IF(Ф1Заполн!AZ33&gt;0,Ф1Заполн!AZ33,"-")</f>
        <v>-</v>
      </c>
      <c r="BA33" s="982"/>
      <c r="BB33" s="982"/>
      <c r="BC33" s="982"/>
      <c r="BD33" s="982"/>
      <c r="BE33" s="982"/>
      <c r="BF33" s="982"/>
      <c r="BG33" s="982"/>
      <c r="BH33" s="983"/>
      <c r="BI33" s="981" t="str">
        <f>IF(Ф1Заполн!BI33&gt;0,Ф1Заполн!BI33,"-")</f>
        <v>-</v>
      </c>
      <c r="BJ33" s="982"/>
      <c r="BK33" s="982"/>
      <c r="BL33" s="982"/>
      <c r="BM33" s="982"/>
      <c r="BN33" s="982"/>
      <c r="BO33" s="982"/>
      <c r="BP33" s="982"/>
      <c r="BQ33" s="983"/>
      <c r="BV33" s="73"/>
    </row>
    <row r="34" spans="1:74" ht="13.5" customHeight="1" x14ac:dyDescent="0.25">
      <c r="A34" s="998" t="s">
        <v>40</v>
      </c>
      <c r="B34" s="999"/>
      <c r="C34" s="999"/>
      <c r="D34" s="999"/>
      <c r="E34" s="999"/>
      <c r="F34" s="999"/>
      <c r="G34" s="999"/>
      <c r="H34" s="999"/>
      <c r="I34" s="999"/>
      <c r="J34" s="999"/>
      <c r="K34" s="999"/>
      <c r="L34" s="999"/>
      <c r="M34" s="999"/>
      <c r="N34" s="999"/>
      <c r="O34" s="999"/>
      <c r="P34" s="999"/>
      <c r="Q34" s="999"/>
      <c r="R34" s="999"/>
      <c r="S34" s="999"/>
      <c r="T34" s="999"/>
      <c r="U34" s="999"/>
      <c r="V34" s="999"/>
      <c r="W34" s="999"/>
      <c r="X34" s="999"/>
      <c r="Y34" s="999"/>
      <c r="Z34" s="999"/>
      <c r="AA34" s="999"/>
      <c r="AB34" s="999"/>
      <c r="AC34" s="999"/>
      <c r="AD34" s="999"/>
      <c r="AE34" s="999"/>
      <c r="AF34" s="999"/>
      <c r="AG34" s="999"/>
      <c r="AH34" s="999"/>
      <c r="AI34" s="999"/>
      <c r="AJ34" s="999"/>
      <c r="AK34" s="999"/>
      <c r="AL34" s="999"/>
      <c r="AM34" s="999"/>
      <c r="AN34" s="999"/>
      <c r="AO34" s="999"/>
      <c r="AP34" s="999"/>
      <c r="AQ34" s="999"/>
      <c r="AR34" s="999"/>
      <c r="AS34" s="999"/>
      <c r="AT34" s="1000"/>
      <c r="AU34" s="1001" t="s">
        <v>41</v>
      </c>
      <c r="AV34" s="1002"/>
      <c r="AW34" s="1002"/>
      <c r="AX34" s="1003"/>
      <c r="AY34" s="331">
        <f>Ф1Заполн!AY34</f>
        <v>0</v>
      </c>
      <c r="AZ34" s="981" t="str">
        <f>IF(Ф1Заполн!AZ34&gt;0,Ф1Заполн!AZ34,"-")</f>
        <v>-</v>
      </c>
      <c r="BA34" s="982"/>
      <c r="BB34" s="982"/>
      <c r="BC34" s="982"/>
      <c r="BD34" s="982"/>
      <c r="BE34" s="982"/>
      <c r="BF34" s="982"/>
      <c r="BG34" s="982"/>
      <c r="BH34" s="983"/>
      <c r="BI34" s="981" t="str">
        <f>IF(Ф1Заполн!BI34&gt;0,Ф1Заполн!BI34,"-")</f>
        <v>-</v>
      </c>
      <c r="BJ34" s="982"/>
      <c r="BK34" s="982"/>
      <c r="BL34" s="982"/>
      <c r="BM34" s="982"/>
      <c r="BN34" s="982"/>
      <c r="BO34" s="982"/>
      <c r="BP34" s="982"/>
      <c r="BQ34" s="983"/>
      <c r="BV34" s="73"/>
    </row>
    <row r="35" spans="1:74" ht="13.5" customHeight="1" x14ac:dyDescent="0.25">
      <c r="A35" s="1005" t="s">
        <v>42</v>
      </c>
      <c r="B35" s="1005"/>
      <c r="C35" s="1005"/>
      <c r="D35" s="1005"/>
      <c r="E35" s="1005"/>
      <c r="F35" s="1005"/>
      <c r="G35" s="1005"/>
      <c r="H35" s="1005"/>
      <c r="I35" s="1005"/>
      <c r="J35" s="1005"/>
      <c r="K35" s="1005"/>
      <c r="L35" s="1005"/>
      <c r="M35" s="1005"/>
      <c r="N35" s="1005"/>
      <c r="O35" s="1005"/>
      <c r="P35" s="1005"/>
      <c r="Q35" s="1005"/>
      <c r="R35" s="1005"/>
      <c r="S35" s="1005"/>
      <c r="T35" s="1005"/>
      <c r="U35" s="1005"/>
      <c r="V35" s="1005"/>
      <c r="W35" s="1005"/>
      <c r="X35" s="1005"/>
      <c r="Y35" s="1005"/>
      <c r="Z35" s="1005"/>
      <c r="AA35" s="1005"/>
      <c r="AB35" s="1005"/>
      <c r="AC35" s="1005"/>
      <c r="AD35" s="1005"/>
      <c r="AE35" s="1005"/>
      <c r="AF35" s="1005"/>
      <c r="AG35" s="1005"/>
      <c r="AH35" s="1005"/>
      <c r="AI35" s="1005"/>
      <c r="AJ35" s="1005"/>
      <c r="AK35" s="1005"/>
      <c r="AL35" s="1005"/>
      <c r="AM35" s="1005"/>
      <c r="AN35" s="1005"/>
      <c r="AO35" s="1005"/>
      <c r="AP35" s="1005"/>
      <c r="AQ35" s="1005"/>
      <c r="AR35" s="1005"/>
      <c r="AS35" s="1005"/>
      <c r="AT35" s="1005"/>
      <c r="AU35" s="987">
        <v>1020</v>
      </c>
      <c r="AV35" s="987"/>
      <c r="AW35" s="987"/>
      <c r="AX35" s="987"/>
      <c r="AY35" s="330">
        <f>Ф1Заполн!AY35</f>
        <v>0</v>
      </c>
      <c r="AZ35" s="981" t="str">
        <f>IF(Ф1Заполн!AZ35&gt;0,Ф1Заполн!AZ35,"-")</f>
        <v>-</v>
      </c>
      <c r="BA35" s="982"/>
      <c r="BB35" s="982"/>
      <c r="BC35" s="982"/>
      <c r="BD35" s="982"/>
      <c r="BE35" s="982"/>
      <c r="BF35" s="982"/>
      <c r="BG35" s="982"/>
      <c r="BH35" s="983"/>
      <c r="BI35" s="981" t="str">
        <f>IF(Ф1Заполн!BI35&gt;0,Ф1Заполн!BI35,"-")</f>
        <v>-</v>
      </c>
      <c r="BJ35" s="982"/>
      <c r="BK35" s="982"/>
      <c r="BL35" s="982"/>
      <c r="BM35" s="982"/>
      <c r="BN35" s="982"/>
      <c r="BO35" s="982"/>
      <c r="BP35" s="982"/>
      <c r="BQ35" s="983"/>
      <c r="BV35" s="73"/>
    </row>
    <row r="36" spans="1:74" ht="13.5" customHeight="1" x14ac:dyDescent="0.25">
      <c r="A36" s="998" t="s">
        <v>43</v>
      </c>
      <c r="B36" s="999"/>
      <c r="C36" s="999"/>
      <c r="D36" s="999"/>
      <c r="E36" s="999"/>
      <c r="F36" s="999"/>
      <c r="G36" s="999"/>
      <c r="H36" s="999"/>
      <c r="I36" s="999"/>
      <c r="J36" s="999"/>
      <c r="K36" s="999"/>
      <c r="L36" s="999"/>
      <c r="M36" s="999"/>
      <c r="N36" s="999"/>
      <c r="O36" s="999"/>
      <c r="P36" s="999"/>
      <c r="Q36" s="999"/>
      <c r="R36" s="999"/>
      <c r="S36" s="999"/>
      <c r="T36" s="999"/>
      <c r="U36" s="999"/>
      <c r="V36" s="999"/>
      <c r="W36" s="999"/>
      <c r="X36" s="999"/>
      <c r="Y36" s="999"/>
      <c r="Z36" s="999"/>
      <c r="AA36" s="999"/>
      <c r="AB36" s="999"/>
      <c r="AC36" s="999"/>
      <c r="AD36" s="999"/>
      <c r="AE36" s="999"/>
      <c r="AF36" s="999"/>
      <c r="AG36" s="999"/>
      <c r="AH36" s="999"/>
      <c r="AI36" s="999"/>
      <c r="AJ36" s="999"/>
      <c r="AK36" s="999"/>
      <c r="AL36" s="999"/>
      <c r="AM36" s="999"/>
      <c r="AN36" s="999"/>
      <c r="AO36" s="999"/>
      <c r="AP36" s="999"/>
      <c r="AQ36" s="999"/>
      <c r="AR36" s="999"/>
      <c r="AS36" s="999"/>
      <c r="AT36" s="1000"/>
      <c r="AU36" s="1001" t="s">
        <v>44</v>
      </c>
      <c r="AV36" s="1002"/>
      <c r="AW36" s="1002"/>
      <c r="AX36" s="1003"/>
      <c r="AY36" s="331">
        <f>Ф1Заполн!AY36</f>
        <v>0</v>
      </c>
      <c r="AZ36" s="981" t="str">
        <f>IF(Ф1Заполн!AZ36&gt;0,Ф1Заполн!AZ36,"-")</f>
        <v>-</v>
      </c>
      <c r="BA36" s="982"/>
      <c r="BB36" s="982"/>
      <c r="BC36" s="982"/>
      <c r="BD36" s="982"/>
      <c r="BE36" s="982"/>
      <c r="BF36" s="982"/>
      <c r="BG36" s="982"/>
      <c r="BH36" s="983"/>
      <c r="BI36" s="981" t="str">
        <f>IF(Ф1Заполн!BI36&gt;0,Ф1Заполн!BI36,"-")</f>
        <v>-</v>
      </c>
      <c r="BJ36" s="982"/>
      <c r="BK36" s="982"/>
      <c r="BL36" s="982"/>
      <c r="BM36" s="982"/>
      <c r="BN36" s="982"/>
      <c r="BO36" s="982"/>
      <c r="BP36" s="982"/>
      <c r="BQ36" s="983"/>
      <c r="BV36" s="73"/>
    </row>
    <row r="37" spans="1:74" ht="13.5" customHeight="1" x14ac:dyDescent="0.25">
      <c r="A37" s="998" t="s">
        <v>45</v>
      </c>
      <c r="B37" s="999"/>
      <c r="C37" s="999"/>
      <c r="D37" s="999"/>
      <c r="E37" s="999"/>
      <c r="F37" s="999"/>
      <c r="G37" s="999"/>
      <c r="H37" s="999"/>
      <c r="I37" s="999"/>
      <c r="J37" s="999"/>
      <c r="K37" s="999"/>
      <c r="L37" s="999"/>
      <c r="M37" s="999"/>
      <c r="N37" s="999"/>
      <c r="O37" s="999"/>
      <c r="P37" s="999"/>
      <c r="Q37" s="999"/>
      <c r="R37" s="999"/>
      <c r="S37" s="999"/>
      <c r="T37" s="999"/>
      <c r="U37" s="999"/>
      <c r="V37" s="999"/>
      <c r="W37" s="999"/>
      <c r="X37" s="999"/>
      <c r="Y37" s="999"/>
      <c r="Z37" s="999"/>
      <c r="AA37" s="999"/>
      <c r="AB37" s="999"/>
      <c r="AC37" s="999"/>
      <c r="AD37" s="999"/>
      <c r="AE37" s="999"/>
      <c r="AF37" s="999"/>
      <c r="AG37" s="999"/>
      <c r="AH37" s="999"/>
      <c r="AI37" s="999"/>
      <c r="AJ37" s="999"/>
      <c r="AK37" s="999"/>
      <c r="AL37" s="999"/>
      <c r="AM37" s="999"/>
      <c r="AN37" s="999"/>
      <c r="AO37" s="999"/>
      <c r="AP37" s="999"/>
      <c r="AQ37" s="999"/>
      <c r="AR37" s="999"/>
      <c r="AS37" s="999"/>
      <c r="AT37" s="1000"/>
      <c r="AU37" s="1001" t="s">
        <v>46</v>
      </c>
      <c r="AV37" s="1002"/>
      <c r="AW37" s="1002"/>
      <c r="AX37" s="1003"/>
      <c r="AY37" s="331">
        <f>Ф1Заполн!AY37</f>
        <v>0</v>
      </c>
      <c r="AZ37" s="981" t="str">
        <f>IF(Ф1Заполн!AZ37&gt;0,Ф1Заполн!AZ37,"-")</f>
        <v>-</v>
      </c>
      <c r="BA37" s="982"/>
      <c r="BB37" s="982"/>
      <c r="BC37" s="982"/>
      <c r="BD37" s="982"/>
      <c r="BE37" s="982"/>
      <c r="BF37" s="982"/>
      <c r="BG37" s="982"/>
      <c r="BH37" s="983"/>
      <c r="BI37" s="981" t="str">
        <f>IF(Ф1Заполн!BI37&gt;0,Ф1Заполн!BI37,"-")</f>
        <v>-</v>
      </c>
      <c r="BJ37" s="982"/>
      <c r="BK37" s="982"/>
      <c r="BL37" s="982"/>
      <c r="BM37" s="982"/>
      <c r="BN37" s="982"/>
      <c r="BO37" s="982"/>
      <c r="BP37" s="982"/>
      <c r="BQ37" s="983"/>
      <c r="BV37" s="73"/>
    </row>
    <row r="38" spans="1:74" ht="12.75" customHeight="1" x14ac:dyDescent="0.25">
      <c r="A38" s="1006" t="s">
        <v>47</v>
      </c>
      <c r="B38" s="1007"/>
      <c r="C38" s="1007"/>
      <c r="D38" s="1007"/>
      <c r="E38" s="1007"/>
      <c r="F38" s="1007"/>
      <c r="G38" s="1007"/>
      <c r="H38" s="1007"/>
      <c r="I38" s="1007"/>
      <c r="J38" s="1007"/>
      <c r="K38" s="1007"/>
      <c r="L38" s="1007"/>
      <c r="M38" s="1007"/>
      <c r="N38" s="1007"/>
      <c r="O38" s="1007"/>
      <c r="P38" s="1007"/>
      <c r="Q38" s="1007"/>
      <c r="R38" s="1007"/>
      <c r="S38" s="1007"/>
      <c r="T38" s="1007"/>
      <c r="U38" s="1007"/>
      <c r="V38" s="1007"/>
      <c r="W38" s="1007"/>
      <c r="X38" s="1007"/>
      <c r="Y38" s="1007"/>
      <c r="Z38" s="1007"/>
      <c r="AA38" s="1007"/>
      <c r="AB38" s="1007"/>
      <c r="AC38" s="1007"/>
      <c r="AD38" s="1007"/>
      <c r="AE38" s="1007"/>
      <c r="AF38" s="1007"/>
      <c r="AG38" s="1007"/>
      <c r="AH38" s="1007"/>
      <c r="AI38" s="1007"/>
      <c r="AJ38" s="1007"/>
      <c r="AK38" s="1007"/>
      <c r="AL38" s="1007"/>
      <c r="AM38" s="1007"/>
      <c r="AN38" s="1007"/>
      <c r="AO38" s="1007"/>
      <c r="AP38" s="1007"/>
      <c r="AQ38" s="1007"/>
      <c r="AR38" s="1007"/>
      <c r="AS38" s="1007"/>
      <c r="AT38" s="1008"/>
      <c r="AU38" s="1009">
        <v>1030</v>
      </c>
      <c r="AV38" s="974"/>
      <c r="AW38" s="974"/>
      <c r="AX38" s="975"/>
      <c r="AY38" s="984">
        <f>Ф1Заполн!AY39</f>
        <v>0</v>
      </c>
      <c r="AZ38" s="1031" t="str">
        <f>IF(Ф1Заполн!AZ39&gt;0,Ф1Заполн!AZ39,"-")</f>
        <v>-</v>
      </c>
      <c r="BA38" s="1032"/>
      <c r="BB38" s="1032"/>
      <c r="BC38" s="1032"/>
      <c r="BD38" s="1032"/>
      <c r="BE38" s="1032"/>
      <c r="BF38" s="1032"/>
      <c r="BG38" s="1032"/>
      <c r="BH38" s="1033"/>
      <c r="BI38" s="1031" t="str">
        <f>IF(Ф1Заполн!BI39&gt;0,Ф1Заполн!BI39,"-")</f>
        <v>-</v>
      </c>
      <c r="BJ38" s="1032"/>
      <c r="BK38" s="1032"/>
      <c r="BL38" s="1032"/>
      <c r="BM38" s="1032"/>
      <c r="BN38" s="1032"/>
      <c r="BO38" s="1032"/>
      <c r="BP38" s="1032"/>
      <c r="BQ38" s="1033"/>
      <c r="BV38" s="73"/>
    </row>
    <row r="39" spans="1:74" ht="12.75" customHeight="1" x14ac:dyDescent="0.25">
      <c r="A39" s="978" t="s">
        <v>48</v>
      </c>
      <c r="B39" s="979"/>
      <c r="C39" s="979"/>
      <c r="D39" s="979"/>
      <c r="E39" s="979"/>
      <c r="F39" s="979"/>
      <c r="G39" s="979"/>
      <c r="H39" s="979"/>
      <c r="I39" s="979"/>
      <c r="J39" s="979"/>
      <c r="K39" s="979"/>
      <c r="L39" s="979"/>
      <c r="M39" s="979"/>
      <c r="N39" s="979"/>
      <c r="O39" s="979"/>
      <c r="P39" s="979"/>
      <c r="Q39" s="979"/>
      <c r="R39" s="979"/>
      <c r="S39" s="979"/>
      <c r="T39" s="979"/>
      <c r="U39" s="979"/>
      <c r="V39" s="979"/>
      <c r="W39" s="979"/>
      <c r="X39" s="979"/>
      <c r="Y39" s="979"/>
      <c r="Z39" s="979"/>
      <c r="AA39" s="979"/>
      <c r="AB39" s="979"/>
      <c r="AC39" s="979"/>
      <c r="AD39" s="979"/>
      <c r="AE39" s="979"/>
      <c r="AF39" s="979"/>
      <c r="AG39" s="979"/>
      <c r="AH39" s="979"/>
      <c r="AI39" s="979"/>
      <c r="AJ39" s="979"/>
      <c r="AK39" s="979"/>
      <c r="AL39" s="979"/>
      <c r="AM39" s="979"/>
      <c r="AN39" s="979"/>
      <c r="AO39" s="979"/>
      <c r="AP39" s="979"/>
      <c r="AQ39" s="979"/>
      <c r="AR39" s="979"/>
      <c r="AS39" s="979"/>
      <c r="AT39" s="980"/>
      <c r="AU39" s="1010"/>
      <c r="AV39" s="976"/>
      <c r="AW39" s="976"/>
      <c r="AX39" s="977"/>
      <c r="AY39" s="985"/>
      <c r="AZ39" s="1034"/>
      <c r="BA39" s="1035"/>
      <c r="BB39" s="1035"/>
      <c r="BC39" s="1035"/>
      <c r="BD39" s="1035"/>
      <c r="BE39" s="1035"/>
      <c r="BF39" s="1035"/>
      <c r="BG39" s="1035"/>
      <c r="BH39" s="1036"/>
      <c r="BI39" s="1034"/>
      <c r="BJ39" s="1035"/>
      <c r="BK39" s="1035"/>
      <c r="BL39" s="1035"/>
      <c r="BM39" s="1035"/>
      <c r="BN39" s="1035"/>
      <c r="BO39" s="1035"/>
      <c r="BP39" s="1035"/>
      <c r="BQ39" s="1036"/>
      <c r="BV39" s="73"/>
    </row>
    <row r="40" spans="1:74" ht="13.5" customHeight="1" x14ac:dyDescent="0.25">
      <c r="A40" s="1011" t="s">
        <v>49</v>
      </c>
      <c r="B40" s="1011"/>
      <c r="C40" s="1011"/>
      <c r="D40" s="1011"/>
      <c r="E40" s="1011"/>
      <c r="F40" s="1011"/>
      <c r="G40" s="1011"/>
      <c r="H40" s="1011"/>
      <c r="I40" s="1011"/>
      <c r="J40" s="1011"/>
      <c r="K40" s="1011"/>
      <c r="L40" s="1011"/>
      <c r="M40" s="1011"/>
      <c r="N40" s="1011"/>
      <c r="O40" s="1011"/>
      <c r="P40" s="1011"/>
      <c r="Q40" s="1011"/>
      <c r="R40" s="1011"/>
      <c r="S40" s="1011"/>
      <c r="T40" s="1011"/>
      <c r="U40" s="1011"/>
      <c r="V40" s="1011"/>
      <c r="W40" s="1011"/>
      <c r="X40" s="1011"/>
      <c r="Y40" s="1011"/>
      <c r="Z40" s="1011"/>
      <c r="AA40" s="1011"/>
      <c r="AB40" s="1011"/>
      <c r="AC40" s="1011"/>
      <c r="AD40" s="1011"/>
      <c r="AE40" s="1011"/>
      <c r="AF40" s="1011"/>
      <c r="AG40" s="1011"/>
      <c r="AH40" s="1011"/>
      <c r="AI40" s="1011"/>
      <c r="AJ40" s="1011"/>
      <c r="AK40" s="1011"/>
      <c r="AL40" s="1011"/>
      <c r="AM40" s="1011"/>
      <c r="AN40" s="1011"/>
      <c r="AO40" s="1011"/>
      <c r="AP40" s="1011"/>
      <c r="AQ40" s="1011"/>
      <c r="AR40" s="1011"/>
      <c r="AS40" s="1011"/>
      <c r="AT40" s="1011"/>
      <c r="AU40" s="987">
        <v>1035</v>
      </c>
      <c r="AV40" s="987"/>
      <c r="AW40" s="987"/>
      <c r="AX40" s="987"/>
      <c r="AY40" s="330">
        <f>Ф1Заполн!AY40</f>
        <v>0</v>
      </c>
      <c r="AZ40" s="981" t="str">
        <f>IF(Ф1Заполн!AZ40&gt;0,Ф1Заполн!AZ40,"-")</f>
        <v>-</v>
      </c>
      <c r="BA40" s="982"/>
      <c r="BB40" s="982"/>
      <c r="BC40" s="982"/>
      <c r="BD40" s="982"/>
      <c r="BE40" s="982"/>
      <c r="BF40" s="982"/>
      <c r="BG40" s="982"/>
      <c r="BH40" s="983"/>
      <c r="BI40" s="981" t="str">
        <f>IF(Ф1Заполн!BI40&gt;0,Ф1Заполн!BI40,"-")</f>
        <v>-</v>
      </c>
      <c r="BJ40" s="982"/>
      <c r="BK40" s="982"/>
      <c r="BL40" s="982"/>
      <c r="BM40" s="982"/>
      <c r="BN40" s="982"/>
      <c r="BO40" s="982"/>
      <c r="BP40" s="982"/>
      <c r="BQ40" s="983"/>
      <c r="BV40" s="73"/>
    </row>
    <row r="41" spans="1:74" ht="13.5" customHeight="1" x14ac:dyDescent="0.25">
      <c r="A41" s="997" t="s">
        <v>50</v>
      </c>
      <c r="B41" s="997"/>
      <c r="C41" s="997"/>
      <c r="D41" s="997"/>
      <c r="E41" s="997"/>
      <c r="F41" s="997"/>
      <c r="G41" s="997"/>
      <c r="H41" s="997"/>
      <c r="I41" s="997"/>
      <c r="J41" s="997"/>
      <c r="K41" s="997"/>
      <c r="L41" s="997"/>
      <c r="M41" s="997"/>
      <c r="N41" s="997"/>
      <c r="O41" s="997"/>
      <c r="P41" s="997"/>
      <c r="Q41" s="997"/>
      <c r="R41" s="997"/>
      <c r="S41" s="997"/>
      <c r="T41" s="997"/>
      <c r="U41" s="997"/>
      <c r="V41" s="997"/>
      <c r="W41" s="997"/>
      <c r="X41" s="997"/>
      <c r="Y41" s="997"/>
      <c r="Z41" s="997"/>
      <c r="AA41" s="997"/>
      <c r="AB41" s="997"/>
      <c r="AC41" s="997"/>
      <c r="AD41" s="997"/>
      <c r="AE41" s="997"/>
      <c r="AF41" s="997"/>
      <c r="AG41" s="997"/>
      <c r="AH41" s="997"/>
      <c r="AI41" s="997"/>
      <c r="AJ41" s="997"/>
      <c r="AK41" s="997"/>
      <c r="AL41" s="997"/>
      <c r="AM41" s="997"/>
      <c r="AN41" s="997"/>
      <c r="AO41" s="997"/>
      <c r="AP41" s="997"/>
      <c r="AQ41" s="997"/>
      <c r="AR41" s="997"/>
      <c r="AS41" s="997"/>
      <c r="AT41" s="997"/>
      <c r="AU41" s="987">
        <v>1040</v>
      </c>
      <c r="AV41" s="987"/>
      <c r="AW41" s="987"/>
      <c r="AX41" s="987"/>
      <c r="AY41" s="330">
        <f>Ф1Заполн!AY41</f>
        <v>0</v>
      </c>
      <c r="AZ41" s="981" t="str">
        <f>IF(Ф1Заполн!AZ41&gt;0,Ф1Заполн!AZ41,"-")</f>
        <v>-</v>
      </c>
      <c r="BA41" s="982"/>
      <c r="BB41" s="982"/>
      <c r="BC41" s="982"/>
      <c r="BD41" s="982"/>
      <c r="BE41" s="982"/>
      <c r="BF41" s="982"/>
      <c r="BG41" s="982"/>
      <c r="BH41" s="983"/>
      <c r="BI41" s="981" t="str">
        <f>IF(Ф1Заполн!BI41&gt;0,Ф1Заполн!BI41,"-")</f>
        <v>-</v>
      </c>
      <c r="BJ41" s="982"/>
      <c r="BK41" s="982"/>
      <c r="BL41" s="982"/>
      <c r="BM41" s="982"/>
      <c r="BN41" s="982"/>
      <c r="BO41" s="982"/>
      <c r="BP41" s="982"/>
      <c r="BQ41" s="983"/>
      <c r="BV41" s="73"/>
    </row>
    <row r="42" spans="1:74" ht="13.5" customHeight="1" x14ac:dyDescent="0.25">
      <c r="A42" s="997" t="s">
        <v>51</v>
      </c>
      <c r="B42" s="997"/>
      <c r="C42" s="997"/>
      <c r="D42" s="997"/>
      <c r="E42" s="997"/>
      <c r="F42" s="997"/>
      <c r="G42" s="997"/>
      <c r="H42" s="997"/>
      <c r="I42" s="997"/>
      <c r="J42" s="997"/>
      <c r="K42" s="997"/>
      <c r="L42" s="997"/>
      <c r="M42" s="997"/>
      <c r="N42" s="997"/>
      <c r="O42" s="997"/>
      <c r="P42" s="997"/>
      <c r="Q42" s="997"/>
      <c r="R42" s="997"/>
      <c r="S42" s="997"/>
      <c r="T42" s="997"/>
      <c r="U42" s="997"/>
      <c r="V42" s="997"/>
      <c r="W42" s="997"/>
      <c r="X42" s="997"/>
      <c r="Y42" s="997"/>
      <c r="Z42" s="997"/>
      <c r="AA42" s="997"/>
      <c r="AB42" s="997"/>
      <c r="AC42" s="997"/>
      <c r="AD42" s="997"/>
      <c r="AE42" s="997"/>
      <c r="AF42" s="997"/>
      <c r="AG42" s="997"/>
      <c r="AH42" s="997"/>
      <c r="AI42" s="997"/>
      <c r="AJ42" s="997"/>
      <c r="AK42" s="997"/>
      <c r="AL42" s="997"/>
      <c r="AM42" s="997"/>
      <c r="AN42" s="997"/>
      <c r="AO42" s="997"/>
      <c r="AP42" s="997"/>
      <c r="AQ42" s="997"/>
      <c r="AR42" s="997"/>
      <c r="AS42" s="997"/>
      <c r="AT42" s="997"/>
      <c r="AU42" s="987">
        <v>1045</v>
      </c>
      <c r="AV42" s="987"/>
      <c r="AW42" s="987"/>
      <c r="AX42" s="987"/>
      <c r="AY42" s="330">
        <f>Ф1Заполн!AY42</f>
        <v>0</v>
      </c>
      <c r="AZ42" s="981" t="str">
        <f>IF(Ф1Заполн!AZ42&gt;0,Ф1Заполн!AZ42,"-")</f>
        <v>-</v>
      </c>
      <c r="BA42" s="982"/>
      <c r="BB42" s="982"/>
      <c r="BC42" s="982"/>
      <c r="BD42" s="982"/>
      <c r="BE42" s="982"/>
      <c r="BF42" s="982"/>
      <c r="BG42" s="982"/>
      <c r="BH42" s="983"/>
      <c r="BI42" s="981" t="str">
        <f>IF(Ф1Заполн!BI42&gt;0,Ф1Заполн!BI42,"-")</f>
        <v>-</v>
      </c>
      <c r="BJ42" s="982"/>
      <c r="BK42" s="982"/>
      <c r="BL42" s="982"/>
      <c r="BM42" s="982"/>
      <c r="BN42" s="982"/>
      <c r="BO42" s="982"/>
      <c r="BP42" s="982"/>
      <c r="BQ42" s="983"/>
      <c r="BV42" s="73"/>
    </row>
    <row r="43" spans="1:74" ht="13.5" customHeight="1" x14ac:dyDescent="0.25">
      <c r="A43" s="998" t="s">
        <v>52</v>
      </c>
      <c r="B43" s="999"/>
      <c r="C43" s="999"/>
      <c r="D43" s="999"/>
      <c r="E43" s="999"/>
      <c r="F43" s="999"/>
      <c r="G43" s="999"/>
      <c r="H43" s="999"/>
      <c r="I43" s="999"/>
      <c r="J43" s="999"/>
      <c r="K43" s="999"/>
      <c r="L43" s="999"/>
      <c r="M43" s="999"/>
      <c r="N43" s="999"/>
      <c r="O43" s="999"/>
      <c r="P43" s="999"/>
      <c r="Q43" s="999"/>
      <c r="R43" s="999"/>
      <c r="S43" s="999"/>
      <c r="T43" s="999"/>
      <c r="U43" s="999"/>
      <c r="V43" s="999"/>
      <c r="W43" s="999"/>
      <c r="X43" s="999"/>
      <c r="Y43" s="999"/>
      <c r="Z43" s="999"/>
      <c r="AA43" s="999"/>
      <c r="AB43" s="999"/>
      <c r="AC43" s="999"/>
      <c r="AD43" s="999"/>
      <c r="AE43" s="999"/>
      <c r="AF43" s="999"/>
      <c r="AG43" s="999"/>
      <c r="AH43" s="999"/>
      <c r="AI43" s="999"/>
      <c r="AJ43" s="999"/>
      <c r="AK43" s="999"/>
      <c r="AL43" s="999"/>
      <c r="AM43" s="999"/>
      <c r="AN43" s="999"/>
      <c r="AO43" s="999"/>
      <c r="AP43" s="999"/>
      <c r="AQ43" s="999"/>
      <c r="AR43" s="999"/>
      <c r="AS43" s="999"/>
      <c r="AT43" s="1000"/>
      <c r="AU43" s="1001" t="s">
        <v>53</v>
      </c>
      <c r="AV43" s="1002"/>
      <c r="AW43" s="1002"/>
      <c r="AX43" s="1003"/>
      <c r="AY43" s="331">
        <f>Ф1Заполн!AY43</f>
        <v>0</v>
      </c>
      <c r="AZ43" s="981" t="str">
        <f>IF(Ф1Заполн!AZ43&gt;0,Ф1Заполн!AZ43,"-")</f>
        <v>-</v>
      </c>
      <c r="BA43" s="982"/>
      <c r="BB43" s="982"/>
      <c r="BC43" s="982"/>
      <c r="BD43" s="982"/>
      <c r="BE43" s="982"/>
      <c r="BF43" s="982"/>
      <c r="BG43" s="982"/>
      <c r="BH43" s="983"/>
      <c r="BI43" s="981" t="str">
        <f>IF(Ф1Заполн!BI43&gt;0,Ф1Заполн!BI43,"-")</f>
        <v>-</v>
      </c>
      <c r="BJ43" s="982"/>
      <c r="BK43" s="982"/>
      <c r="BL43" s="982"/>
      <c r="BM43" s="982"/>
      <c r="BN43" s="982"/>
      <c r="BO43" s="982"/>
      <c r="BP43" s="982"/>
      <c r="BQ43" s="983"/>
      <c r="BV43" s="73"/>
    </row>
    <row r="44" spans="1:74" ht="13.5" customHeight="1" x14ac:dyDescent="0.25">
      <c r="A44" s="998" t="s">
        <v>54</v>
      </c>
      <c r="B44" s="999"/>
      <c r="C44" s="999"/>
      <c r="D44" s="999"/>
      <c r="E44" s="999"/>
      <c r="F44" s="999"/>
      <c r="G44" s="999"/>
      <c r="H44" s="999"/>
      <c r="I44" s="999"/>
      <c r="J44" s="999"/>
      <c r="K44" s="999"/>
      <c r="L44" s="999"/>
      <c r="M44" s="999"/>
      <c r="N44" s="999"/>
      <c r="O44" s="999"/>
      <c r="P44" s="999"/>
      <c r="Q44" s="999"/>
      <c r="R44" s="999"/>
      <c r="S44" s="999"/>
      <c r="T44" s="999"/>
      <c r="U44" s="999"/>
      <c r="V44" s="999"/>
      <c r="W44" s="999"/>
      <c r="X44" s="999"/>
      <c r="Y44" s="999"/>
      <c r="Z44" s="999"/>
      <c r="AA44" s="999"/>
      <c r="AB44" s="999"/>
      <c r="AC44" s="999"/>
      <c r="AD44" s="999"/>
      <c r="AE44" s="999"/>
      <c r="AF44" s="999"/>
      <c r="AG44" s="999"/>
      <c r="AH44" s="999"/>
      <c r="AI44" s="999"/>
      <c r="AJ44" s="999"/>
      <c r="AK44" s="999"/>
      <c r="AL44" s="999"/>
      <c r="AM44" s="999"/>
      <c r="AN44" s="999"/>
      <c r="AO44" s="999"/>
      <c r="AP44" s="999"/>
      <c r="AQ44" s="999"/>
      <c r="AR44" s="999"/>
      <c r="AS44" s="999"/>
      <c r="AT44" s="1000"/>
      <c r="AU44" s="1001" t="s">
        <v>55</v>
      </c>
      <c r="AV44" s="1002"/>
      <c r="AW44" s="1002"/>
      <c r="AX44" s="1003"/>
      <c r="AY44" s="331">
        <f>Ф1Заполн!AY44</f>
        <v>0</v>
      </c>
      <c r="AZ44" s="981" t="str">
        <f>IF(Ф1Заполн!AZ44&gt;0,Ф1Заполн!AZ44,"-")</f>
        <v>-</v>
      </c>
      <c r="BA44" s="982"/>
      <c r="BB44" s="982"/>
      <c r="BC44" s="982"/>
      <c r="BD44" s="982"/>
      <c r="BE44" s="982"/>
      <c r="BF44" s="982"/>
      <c r="BG44" s="982"/>
      <c r="BH44" s="983"/>
      <c r="BI44" s="981" t="str">
        <f>IF(Ф1Заполн!BI44&gt;0,Ф1Заполн!BI44,"-")</f>
        <v>-</v>
      </c>
      <c r="BJ44" s="982"/>
      <c r="BK44" s="982"/>
      <c r="BL44" s="982"/>
      <c r="BM44" s="982"/>
      <c r="BN44" s="982"/>
      <c r="BO44" s="982"/>
      <c r="BP44" s="982"/>
      <c r="BQ44" s="983"/>
      <c r="BV44" s="73"/>
    </row>
    <row r="45" spans="1:74" ht="13.5" customHeight="1" x14ac:dyDescent="0.25">
      <c r="A45" s="998" t="s">
        <v>56</v>
      </c>
      <c r="B45" s="999"/>
      <c r="C45" s="999"/>
      <c r="D45" s="999"/>
      <c r="E45" s="999"/>
      <c r="F45" s="999"/>
      <c r="G45" s="999"/>
      <c r="H45" s="999"/>
      <c r="I45" s="999"/>
      <c r="J45" s="999"/>
      <c r="K45" s="999"/>
      <c r="L45" s="999"/>
      <c r="M45" s="999"/>
      <c r="N45" s="999"/>
      <c r="O45" s="999"/>
      <c r="P45" s="999"/>
      <c r="Q45" s="999"/>
      <c r="R45" s="999"/>
      <c r="S45" s="999"/>
      <c r="T45" s="999"/>
      <c r="U45" s="999"/>
      <c r="V45" s="999"/>
      <c r="W45" s="999"/>
      <c r="X45" s="999"/>
      <c r="Y45" s="999"/>
      <c r="Z45" s="999"/>
      <c r="AA45" s="999"/>
      <c r="AB45" s="999"/>
      <c r="AC45" s="999"/>
      <c r="AD45" s="999"/>
      <c r="AE45" s="999"/>
      <c r="AF45" s="999"/>
      <c r="AG45" s="999"/>
      <c r="AH45" s="999"/>
      <c r="AI45" s="999"/>
      <c r="AJ45" s="999"/>
      <c r="AK45" s="999"/>
      <c r="AL45" s="999"/>
      <c r="AM45" s="999"/>
      <c r="AN45" s="999"/>
      <c r="AO45" s="999"/>
      <c r="AP45" s="999"/>
      <c r="AQ45" s="999"/>
      <c r="AR45" s="999"/>
      <c r="AS45" s="999"/>
      <c r="AT45" s="1000"/>
      <c r="AU45" s="1001" t="s">
        <v>57</v>
      </c>
      <c r="AV45" s="1002"/>
      <c r="AW45" s="1002"/>
      <c r="AX45" s="1003"/>
      <c r="AY45" s="331">
        <f>Ф1Заполн!AY45</f>
        <v>0</v>
      </c>
      <c r="AZ45" s="981" t="str">
        <f>IF(Ф1Заполн!AZ45&gt;0,Ф1Заполн!AZ45,"-")</f>
        <v>-</v>
      </c>
      <c r="BA45" s="982"/>
      <c r="BB45" s="982"/>
      <c r="BC45" s="982"/>
      <c r="BD45" s="982"/>
      <c r="BE45" s="982"/>
      <c r="BF45" s="982"/>
      <c r="BG45" s="982"/>
      <c r="BH45" s="983"/>
      <c r="BI45" s="981" t="str">
        <f>IF(Ф1Заполн!BI45&gt;0,Ф1Заполн!BI45,"-")</f>
        <v>-</v>
      </c>
      <c r="BJ45" s="982"/>
      <c r="BK45" s="982"/>
      <c r="BL45" s="982"/>
      <c r="BM45" s="982"/>
      <c r="BN45" s="982"/>
      <c r="BO45" s="982"/>
      <c r="BP45" s="982"/>
      <c r="BQ45" s="983"/>
      <c r="BV45" s="73"/>
    </row>
    <row r="46" spans="1:74" ht="13.5" customHeight="1" x14ac:dyDescent="0.25">
      <c r="A46" s="997" t="s">
        <v>58</v>
      </c>
      <c r="B46" s="997"/>
      <c r="C46" s="997"/>
      <c r="D46" s="997"/>
      <c r="E46" s="997"/>
      <c r="F46" s="997"/>
      <c r="G46" s="997"/>
      <c r="H46" s="997"/>
      <c r="I46" s="997"/>
      <c r="J46" s="997"/>
      <c r="K46" s="997"/>
      <c r="L46" s="997"/>
      <c r="M46" s="997"/>
      <c r="N46" s="997"/>
      <c r="O46" s="997"/>
      <c r="P46" s="997"/>
      <c r="Q46" s="997"/>
      <c r="R46" s="997"/>
      <c r="S46" s="997"/>
      <c r="T46" s="997"/>
      <c r="U46" s="997"/>
      <c r="V46" s="997"/>
      <c r="W46" s="997"/>
      <c r="X46" s="997"/>
      <c r="Y46" s="997"/>
      <c r="Z46" s="997"/>
      <c r="AA46" s="997"/>
      <c r="AB46" s="997"/>
      <c r="AC46" s="997"/>
      <c r="AD46" s="997"/>
      <c r="AE46" s="997"/>
      <c r="AF46" s="997"/>
      <c r="AG46" s="997"/>
      <c r="AH46" s="997"/>
      <c r="AI46" s="997"/>
      <c r="AJ46" s="997"/>
      <c r="AK46" s="997"/>
      <c r="AL46" s="997"/>
      <c r="AM46" s="997"/>
      <c r="AN46" s="997"/>
      <c r="AO46" s="997"/>
      <c r="AP46" s="997"/>
      <c r="AQ46" s="997"/>
      <c r="AR46" s="997"/>
      <c r="AS46" s="997"/>
      <c r="AT46" s="997"/>
      <c r="AU46" s="987">
        <v>1090</v>
      </c>
      <c r="AV46" s="987"/>
      <c r="AW46" s="987"/>
      <c r="AX46" s="987"/>
      <c r="AY46" s="330">
        <f>Ф1Заполн!AY46</f>
        <v>0</v>
      </c>
      <c r="AZ46" s="981" t="str">
        <f>IF(Ф1Заполн!AZ46&gt;0,Ф1Заполн!AZ46,"-")</f>
        <v>-</v>
      </c>
      <c r="BA46" s="982"/>
      <c r="BB46" s="982"/>
      <c r="BC46" s="982"/>
      <c r="BD46" s="982"/>
      <c r="BE46" s="982"/>
      <c r="BF46" s="982"/>
      <c r="BG46" s="982"/>
      <c r="BH46" s="983"/>
      <c r="BI46" s="981" t="str">
        <f>IF(Ф1Заполн!BI46&gt;0,Ф1Заполн!BI46,"-")</f>
        <v>-</v>
      </c>
      <c r="BJ46" s="982"/>
      <c r="BK46" s="982"/>
      <c r="BL46" s="982"/>
      <c r="BM46" s="982"/>
      <c r="BN46" s="982"/>
      <c r="BO46" s="982"/>
      <c r="BP46" s="982"/>
      <c r="BQ46" s="983"/>
      <c r="BV46" s="73"/>
    </row>
    <row r="47" spans="1:74" ht="13.5" customHeight="1" x14ac:dyDescent="0.25">
      <c r="A47" s="1015" t="s">
        <v>59</v>
      </c>
      <c r="B47" s="1015"/>
      <c r="C47" s="1015"/>
      <c r="D47" s="1015"/>
      <c r="E47" s="1015"/>
      <c r="F47" s="1015"/>
      <c r="G47" s="1015"/>
      <c r="H47" s="1015"/>
      <c r="I47" s="1015"/>
      <c r="J47" s="1015"/>
      <c r="K47" s="1015"/>
      <c r="L47" s="1015"/>
      <c r="M47" s="1015"/>
      <c r="N47" s="1015"/>
      <c r="O47" s="1015"/>
      <c r="P47" s="1015"/>
      <c r="Q47" s="1015"/>
      <c r="R47" s="1015"/>
      <c r="S47" s="1015"/>
      <c r="T47" s="1015"/>
      <c r="U47" s="1015"/>
      <c r="V47" s="1015"/>
      <c r="W47" s="1015"/>
      <c r="X47" s="1015"/>
      <c r="Y47" s="1015"/>
      <c r="Z47" s="1015"/>
      <c r="AA47" s="1015"/>
      <c r="AB47" s="1015"/>
      <c r="AC47" s="1015"/>
      <c r="AD47" s="1015"/>
      <c r="AE47" s="1015"/>
      <c r="AF47" s="1015"/>
      <c r="AG47" s="1015"/>
      <c r="AH47" s="1015"/>
      <c r="AI47" s="1015"/>
      <c r="AJ47" s="1015"/>
      <c r="AK47" s="1015"/>
      <c r="AL47" s="1015"/>
      <c r="AM47" s="1015"/>
      <c r="AN47" s="1015"/>
      <c r="AO47" s="1015"/>
      <c r="AP47" s="1015"/>
      <c r="AQ47" s="1015"/>
      <c r="AR47" s="1015"/>
      <c r="AS47" s="1015"/>
      <c r="AT47" s="1015"/>
      <c r="AU47" s="1016">
        <v>1095</v>
      </c>
      <c r="AV47" s="1016"/>
      <c r="AW47" s="1016"/>
      <c r="AX47" s="1016"/>
      <c r="AY47" s="378">
        <f>Ф1Заполн!AY47</f>
        <v>0</v>
      </c>
      <c r="AZ47" s="981" t="str">
        <f>IF(Ф1Заполн!AZ47&gt;0,Ф1Заполн!AZ47,"-")</f>
        <v>-</v>
      </c>
      <c r="BA47" s="982"/>
      <c r="BB47" s="982"/>
      <c r="BC47" s="982"/>
      <c r="BD47" s="982"/>
      <c r="BE47" s="982"/>
      <c r="BF47" s="982"/>
      <c r="BG47" s="982"/>
      <c r="BH47" s="983"/>
      <c r="BI47" s="981" t="str">
        <f>IF(Ф1Заполн!BI47&gt;0,Ф1Заполн!BI47,"-")</f>
        <v>-</v>
      </c>
      <c r="BJ47" s="982"/>
      <c r="BK47" s="982"/>
      <c r="BL47" s="982"/>
      <c r="BM47" s="982"/>
      <c r="BN47" s="982"/>
      <c r="BO47" s="982"/>
      <c r="BP47" s="982"/>
      <c r="BQ47" s="983"/>
      <c r="BV47" s="73"/>
    </row>
    <row r="48" spans="1:74" ht="12.75" customHeight="1" x14ac:dyDescent="0.25">
      <c r="A48" s="971" t="s">
        <v>60</v>
      </c>
      <c r="B48" s="972"/>
      <c r="C48" s="972"/>
      <c r="D48" s="972"/>
      <c r="E48" s="972"/>
      <c r="F48" s="972"/>
      <c r="G48" s="972"/>
      <c r="H48" s="972"/>
      <c r="I48" s="972"/>
      <c r="J48" s="972"/>
      <c r="K48" s="972"/>
      <c r="L48" s="972"/>
      <c r="M48" s="972"/>
      <c r="N48" s="972"/>
      <c r="O48" s="972"/>
      <c r="P48" s="972"/>
      <c r="Q48" s="972"/>
      <c r="R48" s="972"/>
      <c r="S48" s="972"/>
      <c r="T48" s="972"/>
      <c r="U48" s="972"/>
      <c r="V48" s="972"/>
      <c r="W48" s="972"/>
      <c r="X48" s="972"/>
      <c r="Y48" s="972"/>
      <c r="Z48" s="972"/>
      <c r="AA48" s="972"/>
      <c r="AB48" s="972"/>
      <c r="AC48" s="972"/>
      <c r="AD48" s="972"/>
      <c r="AE48" s="972"/>
      <c r="AF48" s="972"/>
      <c r="AG48" s="972"/>
      <c r="AH48" s="972"/>
      <c r="AI48" s="972"/>
      <c r="AJ48" s="972"/>
      <c r="AK48" s="972"/>
      <c r="AL48" s="972"/>
      <c r="AM48" s="972"/>
      <c r="AN48" s="972"/>
      <c r="AO48" s="972"/>
      <c r="AP48" s="972"/>
      <c r="AQ48" s="972"/>
      <c r="AR48" s="972"/>
      <c r="AS48" s="972"/>
      <c r="AT48" s="973"/>
      <c r="AU48" s="1009">
        <v>1100</v>
      </c>
      <c r="AV48" s="974"/>
      <c r="AW48" s="974"/>
      <c r="AX48" s="975"/>
      <c r="AY48" s="984">
        <f>Ф1Заполн!AY49</f>
        <v>0</v>
      </c>
      <c r="AZ48" s="1031" t="str">
        <f>IF(Ф1Заполн!AZ49&gt;0,Ф1Заполн!AZ49,"-")</f>
        <v>-</v>
      </c>
      <c r="BA48" s="1032"/>
      <c r="BB48" s="1032"/>
      <c r="BC48" s="1032"/>
      <c r="BD48" s="1032"/>
      <c r="BE48" s="1032"/>
      <c r="BF48" s="1032"/>
      <c r="BG48" s="1032"/>
      <c r="BH48" s="1033"/>
      <c r="BI48" s="1031" t="str">
        <f>IF(Ф1Заполн!BI49&gt;0,Ф1Заполн!BI49,"-")</f>
        <v>-</v>
      </c>
      <c r="BJ48" s="1032"/>
      <c r="BK48" s="1032"/>
      <c r="BL48" s="1032"/>
      <c r="BM48" s="1032"/>
      <c r="BN48" s="1032"/>
      <c r="BO48" s="1032"/>
      <c r="BP48" s="1032"/>
      <c r="BQ48" s="1033"/>
      <c r="BV48" s="73"/>
    </row>
    <row r="49" spans="1:74" ht="12.75" customHeight="1" x14ac:dyDescent="0.25">
      <c r="A49" s="978" t="s">
        <v>61</v>
      </c>
      <c r="B49" s="979"/>
      <c r="C49" s="979"/>
      <c r="D49" s="979"/>
      <c r="E49" s="979"/>
      <c r="F49" s="979"/>
      <c r="G49" s="979"/>
      <c r="H49" s="979"/>
      <c r="I49" s="979"/>
      <c r="J49" s="979"/>
      <c r="K49" s="979"/>
      <c r="L49" s="979"/>
      <c r="M49" s="979"/>
      <c r="N49" s="979"/>
      <c r="O49" s="979"/>
      <c r="P49" s="979"/>
      <c r="Q49" s="979"/>
      <c r="R49" s="979"/>
      <c r="S49" s="979"/>
      <c r="T49" s="979"/>
      <c r="U49" s="979"/>
      <c r="V49" s="979"/>
      <c r="W49" s="979"/>
      <c r="X49" s="979"/>
      <c r="Y49" s="979"/>
      <c r="Z49" s="979"/>
      <c r="AA49" s="979"/>
      <c r="AB49" s="979"/>
      <c r="AC49" s="979"/>
      <c r="AD49" s="979"/>
      <c r="AE49" s="979"/>
      <c r="AF49" s="979"/>
      <c r="AG49" s="979"/>
      <c r="AH49" s="979"/>
      <c r="AI49" s="979"/>
      <c r="AJ49" s="979"/>
      <c r="AK49" s="979"/>
      <c r="AL49" s="979"/>
      <c r="AM49" s="979"/>
      <c r="AN49" s="979"/>
      <c r="AO49" s="979"/>
      <c r="AP49" s="979"/>
      <c r="AQ49" s="979"/>
      <c r="AR49" s="979"/>
      <c r="AS49" s="979"/>
      <c r="AT49" s="980"/>
      <c r="AU49" s="1010"/>
      <c r="AV49" s="976"/>
      <c r="AW49" s="976"/>
      <c r="AX49" s="977"/>
      <c r="AY49" s="985"/>
      <c r="AZ49" s="1034"/>
      <c r="BA49" s="1035"/>
      <c r="BB49" s="1035"/>
      <c r="BC49" s="1035"/>
      <c r="BD49" s="1035"/>
      <c r="BE49" s="1035"/>
      <c r="BF49" s="1035"/>
      <c r="BG49" s="1035"/>
      <c r="BH49" s="1036"/>
      <c r="BI49" s="1034"/>
      <c r="BJ49" s="1035"/>
      <c r="BK49" s="1035"/>
      <c r="BL49" s="1035"/>
      <c r="BM49" s="1035"/>
      <c r="BN49" s="1035"/>
      <c r="BO49" s="1035"/>
      <c r="BP49" s="1035"/>
      <c r="BQ49" s="1036"/>
      <c r="BV49" s="73"/>
    </row>
    <row r="50" spans="1:74" ht="12.75" customHeight="1" x14ac:dyDescent="0.25">
      <c r="A50" s="998" t="s">
        <v>62</v>
      </c>
      <c r="B50" s="999"/>
      <c r="C50" s="999"/>
      <c r="D50" s="999"/>
      <c r="E50" s="999"/>
      <c r="F50" s="999"/>
      <c r="G50" s="999"/>
      <c r="H50" s="999"/>
      <c r="I50" s="999"/>
      <c r="J50" s="999"/>
      <c r="K50" s="999"/>
      <c r="L50" s="999"/>
      <c r="M50" s="999"/>
      <c r="N50" s="999"/>
      <c r="O50" s="999"/>
      <c r="P50" s="999"/>
      <c r="Q50" s="999"/>
      <c r="R50" s="999"/>
      <c r="S50" s="999"/>
      <c r="T50" s="999"/>
      <c r="U50" s="999"/>
      <c r="V50" s="999"/>
      <c r="W50" s="999"/>
      <c r="X50" s="999"/>
      <c r="Y50" s="999"/>
      <c r="Z50" s="999"/>
      <c r="AA50" s="999"/>
      <c r="AB50" s="999"/>
      <c r="AC50" s="999"/>
      <c r="AD50" s="999"/>
      <c r="AE50" s="999"/>
      <c r="AF50" s="999"/>
      <c r="AG50" s="999"/>
      <c r="AH50" s="999"/>
      <c r="AI50" s="999"/>
      <c r="AJ50" s="999"/>
      <c r="AK50" s="999"/>
      <c r="AL50" s="999"/>
      <c r="AM50" s="999"/>
      <c r="AN50" s="999"/>
      <c r="AO50" s="999"/>
      <c r="AP50" s="999"/>
      <c r="AQ50" s="999"/>
      <c r="AR50" s="999"/>
      <c r="AS50" s="999"/>
      <c r="AT50" s="1000"/>
      <c r="AU50" s="1012" t="s">
        <v>63</v>
      </c>
      <c r="AV50" s="1013"/>
      <c r="AW50" s="1013"/>
      <c r="AX50" s="1014"/>
      <c r="AY50" s="332">
        <f>Ф1Заполн!AY50</f>
        <v>0</v>
      </c>
      <c r="AZ50" s="981" t="str">
        <f>IF(Ф1Заполн!AZ50&gt;0,Ф1Заполн!AZ50,"-")</f>
        <v>-</v>
      </c>
      <c r="BA50" s="982"/>
      <c r="BB50" s="982"/>
      <c r="BC50" s="982"/>
      <c r="BD50" s="982"/>
      <c r="BE50" s="982"/>
      <c r="BF50" s="982"/>
      <c r="BG50" s="982"/>
      <c r="BH50" s="983"/>
      <c r="BI50" s="981" t="str">
        <f>IF(Ф1Заполн!BI50&gt;0,Ф1Заполн!BI50,"-")</f>
        <v>-</v>
      </c>
      <c r="BJ50" s="982"/>
      <c r="BK50" s="982"/>
      <c r="BL50" s="982"/>
      <c r="BM50" s="982"/>
      <c r="BN50" s="982"/>
      <c r="BO50" s="982"/>
      <c r="BP50" s="982"/>
      <c r="BQ50" s="983"/>
      <c r="BV50" s="73"/>
    </row>
    <row r="51" spans="1:74" ht="12.75" customHeight="1" x14ac:dyDescent="0.25">
      <c r="A51" s="998" t="s">
        <v>64</v>
      </c>
      <c r="B51" s="999"/>
      <c r="C51" s="999"/>
      <c r="D51" s="999"/>
      <c r="E51" s="999"/>
      <c r="F51" s="999"/>
      <c r="G51" s="999"/>
      <c r="H51" s="999"/>
      <c r="I51" s="999"/>
      <c r="J51" s="999"/>
      <c r="K51" s="999"/>
      <c r="L51" s="999"/>
      <c r="M51" s="999"/>
      <c r="N51" s="999"/>
      <c r="O51" s="999"/>
      <c r="P51" s="999"/>
      <c r="Q51" s="999"/>
      <c r="R51" s="999"/>
      <c r="S51" s="999"/>
      <c r="T51" s="999"/>
      <c r="U51" s="999"/>
      <c r="V51" s="999"/>
      <c r="W51" s="999"/>
      <c r="X51" s="999"/>
      <c r="Y51" s="999"/>
      <c r="Z51" s="999"/>
      <c r="AA51" s="999"/>
      <c r="AB51" s="999"/>
      <c r="AC51" s="999"/>
      <c r="AD51" s="999"/>
      <c r="AE51" s="999"/>
      <c r="AF51" s="999"/>
      <c r="AG51" s="999"/>
      <c r="AH51" s="999"/>
      <c r="AI51" s="999"/>
      <c r="AJ51" s="999"/>
      <c r="AK51" s="999"/>
      <c r="AL51" s="999"/>
      <c r="AM51" s="999"/>
      <c r="AN51" s="999"/>
      <c r="AO51" s="999"/>
      <c r="AP51" s="999"/>
      <c r="AQ51" s="999"/>
      <c r="AR51" s="999"/>
      <c r="AS51" s="999"/>
      <c r="AT51" s="1000"/>
      <c r="AU51" s="1012" t="s">
        <v>65</v>
      </c>
      <c r="AV51" s="1013"/>
      <c r="AW51" s="1013"/>
      <c r="AX51" s="1014"/>
      <c r="AY51" s="332">
        <f>Ф1Заполн!AY51</f>
        <v>0</v>
      </c>
      <c r="AZ51" s="981" t="str">
        <f>IF(Ф1Заполн!AZ51&gt;0,Ф1Заполн!AZ51,"-")</f>
        <v>-</v>
      </c>
      <c r="BA51" s="982"/>
      <c r="BB51" s="982"/>
      <c r="BC51" s="982"/>
      <c r="BD51" s="982"/>
      <c r="BE51" s="982"/>
      <c r="BF51" s="982"/>
      <c r="BG51" s="982"/>
      <c r="BH51" s="983"/>
      <c r="BI51" s="981" t="str">
        <f>IF(Ф1Заполн!BI51&gt;0,Ф1Заполн!BI51,"-")</f>
        <v>-</v>
      </c>
      <c r="BJ51" s="982"/>
      <c r="BK51" s="982"/>
      <c r="BL51" s="982"/>
      <c r="BM51" s="982"/>
      <c r="BN51" s="982"/>
      <c r="BO51" s="982"/>
      <c r="BP51" s="982"/>
      <c r="BQ51" s="983"/>
      <c r="BV51" s="73"/>
    </row>
    <row r="52" spans="1:74" ht="12.75" customHeight="1" x14ac:dyDescent="0.25">
      <c r="A52" s="998" t="s">
        <v>66</v>
      </c>
      <c r="B52" s="999"/>
      <c r="C52" s="999"/>
      <c r="D52" s="999"/>
      <c r="E52" s="999"/>
      <c r="F52" s="999"/>
      <c r="G52" s="999"/>
      <c r="H52" s="999"/>
      <c r="I52" s="999"/>
      <c r="J52" s="999"/>
      <c r="K52" s="999"/>
      <c r="L52" s="999"/>
      <c r="M52" s="999"/>
      <c r="N52" s="999"/>
      <c r="O52" s="999"/>
      <c r="P52" s="999"/>
      <c r="Q52" s="999"/>
      <c r="R52" s="999"/>
      <c r="S52" s="999"/>
      <c r="T52" s="999"/>
      <c r="U52" s="999"/>
      <c r="V52" s="999"/>
      <c r="W52" s="999"/>
      <c r="X52" s="999"/>
      <c r="Y52" s="999"/>
      <c r="Z52" s="999"/>
      <c r="AA52" s="999"/>
      <c r="AB52" s="999"/>
      <c r="AC52" s="999"/>
      <c r="AD52" s="999"/>
      <c r="AE52" s="999"/>
      <c r="AF52" s="999"/>
      <c r="AG52" s="999"/>
      <c r="AH52" s="999"/>
      <c r="AI52" s="999"/>
      <c r="AJ52" s="999"/>
      <c r="AK52" s="999"/>
      <c r="AL52" s="999"/>
      <c r="AM52" s="999"/>
      <c r="AN52" s="999"/>
      <c r="AO52" s="999"/>
      <c r="AP52" s="999"/>
      <c r="AQ52" s="999"/>
      <c r="AR52" s="999"/>
      <c r="AS52" s="999"/>
      <c r="AT52" s="1000"/>
      <c r="AU52" s="1012" t="s">
        <v>67</v>
      </c>
      <c r="AV52" s="1013"/>
      <c r="AW52" s="1013"/>
      <c r="AX52" s="1014"/>
      <c r="AY52" s="332">
        <f>Ф1Заполн!AY52</f>
        <v>0</v>
      </c>
      <c r="AZ52" s="981" t="str">
        <f>IF(Ф1Заполн!AZ52&gt;0,Ф1Заполн!AZ52,"-")</f>
        <v>-</v>
      </c>
      <c r="BA52" s="982"/>
      <c r="BB52" s="982"/>
      <c r="BC52" s="982"/>
      <c r="BD52" s="982"/>
      <c r="BE52" s="982"/>
      <c r="BF52" s="982"/>
      <c r="BG52" s="982"/>
      <c r="BH52" s="983"/>
      <c r="BI52" s="981" t="str">
        <f>IF(Ф1Заполн!BI52&gt;0,Ф1Заполн!BI52,"-")</f>
        <v>-</v>
      </c>
      <c r="BJ52" s="982"/>
      <c r="BK52" s="982"/>
      <c r="BL52" s="982"/>
      <c r="BM52" s="982"/>
      <c r="BN52" s="982"/>
      <c r="BO52" s="982"/>
      <c r="BP52" s="982"/>
      <c r="BQ52" s="983"/>
      <c r="BV52" s="73"/>
    </row>
    <row r="53" spans="1:74" ht="12.75" customHeight="1" x14ac:dyDescent="0.25">
      <c r="A53" s="998" t="s">
        <v>68</v>
      </c>
      <c r="B53" s="999"/>
      <c r="C53" s="999"/>
      <c r="D53" s="999"/>
      <c r="E53" s="999"/>
      <c r="F53" s="999"/>
      <c r="G53" s="999"/>
      <c r="H53" s="999"/>
      <c r="I53" s="999"/>
      <c r="J53" s="999"/>
      <c r="K53" s="999"/>
      <c r="L53" s="999"/>
      <c r="M53" s="999"/>
      <c r="N53" s="999"/>
      <c r="O53" s="999"/>
      <c r="P53" s="999"/>
      <c r="Q53" s="999"/>
      <c r="R53" s="999"/>
      <c r="S53" s="999"/>
      <c r="T53" s="999"/>
      <c r="U53" s="999"/>
      <c r="V53" s="999"/>
      <c r="W53" s="999"/>
      <c r="X53" s="999"/>
      <c r="Y53" s="999"/>
      <c r="Z53" s="999"/>
      <c r="AA53" s="999"/>
      <c r="AB53" s="999"/>
      <c r="AC53" s="999"/>
      <c r="AD53" s="999"/>
      <c r="AE53" s="999"/>
      <c r="AF53" s="999"/>
      <c r="AG53" s="999"/>
      <c r="AH53" s="999"/>
      <c r="AI53" s="999"/>
      <c r="AJ53" s="999"/>
      <c r="AK53" s="999"/>
      <c r="AL53" s="999"/>
      <c r="AM53" s="999"/>
      <c r="AN53" s="999"/>
      <c r="AO53" s="999"/>
      <c r="AP53" s="999"/>
      <c r="AQ53" s="999"/>
      <c r="AR53" s="999"/>
      <c r="AS53" s="999"/>
      <c r="AT53" s="1000"/>
      <c r="AU53" s="1012" t="s">
        <v>69</v>
      </c>
      <c r="AV53" s="1013"/>
      <c r="AW53" s="1013"/>
      <c r="AX53" s="1014"/>
      <c r="AY53" s="332">
        <f>Ф1Заполн!AY53</f>
        <v>0</v>
      </c>
      <c r="AZ53" s="981" t="str">
        <f>IF(Ф1Заполн!AZ53&gt;0,Ф1Заполн!AZ53,"-")</f>
        <v>-</v>
      </c>
      <c r="BA53" s="982"/>
      <c r="BB53" s="982"/>
      <c r="BC53" s="982"/>
      <c r="BD53" s="982"/>
      <c r="BE53" s="982"/>
      <c r="BF53" s="982"/>
      <c r="BG53" s="982"/>
      <c r="BH53" s="983"/>
      <c r="BI53" s="981" t="str">
        <f>IF(Ф1Заполн!BI53&gt;0,Ф1Заполн!BI53,"-")</f>
        <v>-</v>
      </c>
      <c r="BJ53" s="982"/>
      <c r="BK53" s="982"/>
      <c r="BL53" s="982"/>
      <c r="BM53" s="982"/>
      <c r="BN53" s="982"/>
      <c r="BO53" s="982"/>
      <c r="BP53" s="982"/>
      <c r="BQ53" s="983"/>
      <c r="BR53" s="11"/>
      <c r="BV53" s="73"/>
    </row>
    <row r="54" spans="1:74" ht="13.5" customHeight="1" x14ac:dyDescent="0.25">
      <c r="A54" s="1017" t="s">
        <v>70</v>
      </c>
      <c r="B54" s="1017"/>
      <c r="C54" s="1017"/>
      <c r="D54" s="1017"/>
      <c r="E54" s="1017"/>
      <c r="F54" s="1017"/>
      <c r="G54" s="1017"/>
      <c r="H54" s="1017"/>
      <c r="I54" s="1017"/>
      <c r="J54" s="1017"/>
      <c r="K54" s="1017"/>
      <c r="L54" s="1017"/>
      <c r="M54" s="1017"/>
      <c r="N54" s="1017"/>
      <c r="O54" s="1017"/>
      <c r="P54" s="1017"/>
      <c r="Q54" s="1017"/>
      <c r="R54" s="1017"/>
      <c r="S54" s="1017"/>
      <c r="T54" s="1017"/>
      <c r="U54" s="1017"/>
      <c r="V54" s="1017"/>
      <c r="W54" s="1017"/>
      <c r="X54" s="1017"/>
      <c r="Y54" s="1017"/>
      <c r="Z54" s="1017"/>
      <c r="AA54" s="1017"/>
      <c r="AB54" s="1017"/>
      <c r="AC54" s="1017"/>
      <c r="AD54" s="1017"/>
      <c r="AE54" s="1017"/>
      <c r="AF54" s="1017"/>
      <c r="AG54" s="1017"/>
      <c r="AH54" s="1017"/>
      <c r="AI54" s="1017"/>
      <c r="AJ54" s="1017"/>
      <c r="AK54" s="1017"/>
      <c r="AL54" s="1017"/>
      <c r="AM54" s="1017"/>
      <c r="AN54" s="1017"/>
      <c r="AO54" s="1017"/>
      <c r="AP54" s="1017"/>
      <c r="AQ54" s="1017"/>
      <c r="AR54" s="1017"/>
      <c r="AS54" s="1017"/>
      <c r="AT54" s="1017"/>
      <c r="AU54" s="987">
        <v>1110</v>
      </c>
      <c r="AV54" s="987"/>
      <c r="AW54" s="987"/>
      <c r="AX54" s="987"/>
      <c r="AY54" s="330">
        <f>Ф1Заполн!AY54</f>
        <v>0</v>
      </c>
      <c r="AZ54" s="981" t="str">
        <f>IF(Ф1Заполн!AZ54&gt;0,Ф1Заполн!AZ54,"-")</f>
        <v>-</v>
      </c>
      <c r="BA54" s="982"/>
      <c r="BB54" s="982"/>
      <c r="BC54" s="982"/>
      <c r="BD54" s="982"/>
      <c r="BE54" s="982"/>
      <c r="BF54" s="982"/>
      <c r="BG54" s="982"/>
      <c r="BH54" s="983"/>
      <c r="BI54" s="981" t="str">
        <f>IF(Ф1Заполн!BI54&gt;0,Ф1Заполн!BI54,"-")</f>
        <v>-</v>
      </c>
      <c r="BJ54" s="982"/>
      <c r="BK54" s="982"/>
      <c r="BL54" s="982"/>
      <c r="BM54" s="982"/>
      <c r="BN54" s="982"/>
      <c r="BO54" s="982"/>
      <c r="BP54" s="982"/>
      <c r="BQ54" s="983"/>
      <c r="BV54" s="73"/>
    </row>
    <row r="55" spans="1:74" ht="13.5" customHeight="1" x14ac:dyDescent="0.25">
      <c r="A55" s="998" t="s">
        <v>71</v>
      </c>
      <c r="B55" s="999"/>
      <c r="C55" s="999"/>
      <c r="D55" s="999"/>
      <c r="E55" s="999"/>
      <c r="F55" s="999"/>
      <c r="G55" s="999"/>
      <c r="H55" s="999"/>
      <c r="I55" s="999"/>
      <c r="J55" s="999"/>
      <c r="K55" s="999"/>
      <c r="L55" s="999"/>
      <c r="M55" s="999"/>
      <c r="N55" s="999"/>
      <c r="O55" s="999"/>
      <c r="P55" s="999"/>
      <c r="Q55" s="999"/>
      <c r="R55" s="999"/>
      <c r="S55" s="999"/>
      <c r="T55" s="999"/>
      <c r="U55" s="999"/>
      <c r="V55" s="999"/>
      <c r="W55" s="999"/>
      <c r="X55" s="999"/>
      <c r="Y55" s="999"/>
      <c r="Z55" s="999"/>
      <c r="AA55" s="999"/>
      <c r="AB55" s="999"/>
      <c r="AC55" s="999"/>
      <c r="AD55" s="999"/>
      <c r="AE55" s="999"/>
      <c r="AF55" s="999"/>
      <c r="AG55" s="999"/>
      <c r="AH55" s="999"/>
      <c r="AI55" s="999"/>
      <c r="AJ55" s="999"/>
      <c r="AK55" s="999"/>
      <c r="AL55" s="999"/>
      <c r="AM55" s="999"/>
      <c r="AN55" s="999"/>
      <c r="AO55" s="999"/>
      <c r="AP55" s="999"/>
      <c r="AQ55" s="999"/>
      <c r="AR55" s="999"/>
      <c r="AS55" s="999"/>
      <c r="AT55" s="1000"/>
      <c r="AU55" s="1001" t="s">
        <v>72</v>
      </c>
      <c r="AV55" s="1002"/>
      <c r="AW55" s="1002"/>
      <c r="AX55" s="1003"/>
      <c r="AY55" s="331">
        <f>Ф1Заполн!AY55</f>
        <v>0</v>
      </c>
      <c r="AZ55" s="981" t="str">
        <f>IF(Ф1Заполн!AZ55&gt;0,Ф1Заполн!AZ55,"-")</f>
        <v>-</v>
      </c>
      <c r="BA55" s="982"/>
      <c r="BB55" s="982"/>
      <c r="BC55" s="982"/>
      <c r="BD55" s="982"/>
      <c r="BE55" s="982"/>
      <c r="BF55" s="982"/>
      <c r="BG55" s="982"/>
      <c r="BH55" s="983"/>
      <c r="BI55" s="981" t="str">
        <f>IF(Ф1Заполн!BI55&gt;0,Ф1Заполн!BI55,"-")</f>
        <v>-</v>
      </c>
      <c r="BJ55" s="982"/>
      <c r="BK55" s="982"/>
      <c r="BL55" s="982"/>
      <c r="BM55" s="982"/>
      <c r="BN55" s="982"/>
      <c r="BO55" s="982"/>
      <c r="BP55" s="982"/>
      <c r="BQ55" s="983"/>
      <c r="BV55" s="73"/>
    </row>
    <row r="56" spans="1:74" ht="13.5" customHeight="1" x14ac:dyDescent="0.25">
      <c r="A56" s="1037" t="s">
        <v>73</v>
      </c>
      <c r="B56" s="1038"/>
      <c r="C56" s="1038"/>
      <c r="D56" s="1038"/>
      <c r="E56" s="1038"/>
      <c r="F56" s="1038"/>
      <c r="G56" s="1038"/>
      <c r="H56" s="1038"/>
      <c r="I56" s="1038"/>
      <c r="J56" s="1038"/>
      <c r="K56" s="1038"/>
      <c r="L56" s="1038"/>
      <c r="M56" s="1038"/>
      <c r="N56" s="1038"/>
      <c r="O56" s="1038"/>
      <c r="P56" s="1038"/>
      <c r="Q56" s="1038"/>
      <c r="R56" s="1038"/>
      <c r="S56" s="1038"/>
      <c r="T56" s="1038"/>
      <c r="U56" s="1038"/>
      <c r="V56" s="1038"/>
      <c r="W56" s="1038"/>
      <c r="X56" s="1038"/>
      <c r="Y56" s="1038"/>
      <c r="Z56" s="1038"/>
      <c r="AA56" s="1038"/>
      <c r="AB56" s="1038"/>
      <c r="AC56" s="1038"/>
      <c r="AD56" s="1038"/>
      <c r="AE56" s="1038"/>
      <c r="AF56" s="1038"/>
      <c r="AG56" s="1038"/>
      <c r="AH56" s="1038"/>
      <c r="AI56" s="1038"/>
      <c r="AJ56" s="1038"/>
      <c r="AK56" s="1038"/>
      <c r="AL56" s="1038"/>
      <c r="AM56" s="1038"/>
      <c r="AN56" s="1038"/>
      <c r="AO56" s="1038"/>
      <c r="AP56" s="1038"/>
      <c r="AQ56" s="1038"/>
      <c r="AR56" s="1038"/>
      <c r="AS56" s="1038"/>
      <c r="AT56" s="1039"/>
      <c r="AU56" s="1001" t="s">
        <v>74</v>
      </c>
      <c r="AV56" s="1002"/>
      <c r="AW56" s="1002"/>
      <c r="AX56" s="1003"/>
      <c r="AY56" s="331">
        <f>Ф1Заполн!AY56</f>
        <v>0</v>
      </c>
      <c r="AZ56" s="981" t="str">
        <f>IF(Ф1Заполн!AZ56&gt;0,Ф1Заполн!AZ56,"-")</f>
        <v>-</v>
      </c>
      <c r="BA56" s="982"/>
      <c r="BB56" s="982"/>
      <c r="BC56" s="982"/>
      <c r="BD56" s="982"/>
      <c r="BE56" s="982"/>
      <c r="BF56" s="982"/>
      <c r="BG56" s="982"/>
      <c r="BH56" s="983"/>
      <c r="BI56" s="981" t="str">
        <f>IF(Ф1Заполн!BI56&gt;0,Ф1Заполн!BI56,"-")</f>
        <v>-</v>
      </c>
      <c r="BJ56" s="982"/>
      <c r="BK56" s="982"/>
      <c r="BL56" s="982"/>
      <c r="BM56" s="982"/>
      <c r="BN56" s="982"/>
      <c r="BO56" s="982"/>
      <c r="BP56" s="982"/>
      <c r="BQ56" s="983"/>
      <c r="BV56" s="73"/>
    </row>
    <row r="57" spans="1:74" ht="13.5" customHeight="1" x14ac:dyDescent="0.25">
      <c r="A57" s="1040" t="s">
        <v>75</v>
      </c>
      <c r="B57" s="1040"/>
      <c r="C57" s="1040"/>
      <c r="D57" s="1040"/>
      <c r="E57" s="1040"/>
      <c r="F57" s="1040"/>
      <c r="G57" s="1040"/>
      <c r="H57" s="1040"/>
      <c r="I57" s="1040"/>
      <c r="J57" s="1040"/>
      <c r="K57" s="1040"/>
      <c r="L57" s="1040"/>
      <c r="M57" s="1040"/>
      <c r="N57" s="1040"/>
      <c r="O57" s="1040"/>
      <c r="P57" s="1040"/>
      <c r="Q57" s="1040"/>
      <c r="R57" s="1040"/>
      <c r="S57" s="1040"/>
      <c r="T57" s="1040"/>
      <c r="U57" s="1040"/>
      <c r="V57" s="1040"/>
      <c r="W57" s="1040"/>
      <c r="X57" s="1040"/>
      <c r="Y57" s="1040"/>
      <c r="Z57" s="1040"/>
      <c r="AA57" s="1040"/>
      <c r="AB57" s="1040"/>
      <c r="AC57" s="1040"/>
      <c r="AD57" s="1040"/>
      <c r="AE57" s="1040"/>
      <c r="AF57" s="1040"/>
      <c r="AG57" s="1040"/>
      <c r="AH57" s="1040"/>
      <c r="AI57" s="1040"/>
      <c r="AJ57" s="1040"/>
      <c r="AK57" s="1040"/>
      <c r="AL57" s="1040"/>
      <c r="AM57" s="1040"/>
      <c r="AN57" s="1040"/>
      <c r="AO57" s="1040"/>
      <c r="AP57" s="1040"/>
      <c r="AQ57" s="1040"/>
      <c r="AR57" s="1040"/>
      <c r="AS57" s="1040"/>
      <c r="AT57" s="1040"/>
      <c r="AU57" s="995">
        <v>1125</v>
      </c>
      <c r="AV57" s="995"/>
      <c r="AW57" s="995"/>
      <c r="AX57" s="995"/>
      <c r="AY57" s="377" t="str">
        <f>Ф1Заполн!AY57</f>
        <v>5,7</v>
      </c>
      <c r="AZ57" s="981" t="str">
        <f>IF(Ф1Заполн!AZ57&gt;0,Ф1Заполн!AZ57,"-")</f>
        <v>-</v>
      </c>
      <c r="BA57" s="982"/>
      <c r="BB57" s="982"/>
      <c r="BC57" s="982"/>
      <c r="BD57" s="982"/>
      <c r="BE57" s="982"/>
      <c r="BF57" s="982"/>
      <c r="BG57" s="982"/>
      <c r="BH57" s="983"/>
      <c r="BI57" s="981">
        <f>IF(Ф1Заполн!BI57&gt;0,Ф1Заполн!BI57,"-")</f>
        <v>20709</v>
      </c>
      <c r="BJ57" s="982"/>
      <c r="BK57" s="982"/>
      <c r="BL57" s="982"/>
      <c r="BM57" s="982"/>
      <c r="BN57" s="982"/>
      <c r="BO57" s="982"/>
      <c r="BP57" s="982"/>
      <c r="BQ57" s="983"/>
      <c r="BV57" s="73"/>
    </row>
    <row r="58" spans="1:74" ht="12.75" customHeight="1" x14ac:dyDescent="0.25">
      <c r="A58" s="1018" t="s">
        <v>76</v>
      </c>
      <c r="B58" s="1019"/>
      <c r="C58" s="1019"/>
      <c r="D58" s="1019"/>
      <c r="E58" s="1019"/>
      <c r="F58" s="1019"/>
      <c r="G58" s="1019"/>
      <c r="H58" s="1019"/>
      <c r="I58" s="1019"/>
      <c r="J58" s="1019"/>
      <c r="K58" s="1019"/>
      <c r="L58" s="1019"/>
      <c r="M58" s="1019"/>
      <c r="N58" s="1019"/>
      <c r="O58" s="1019"/>
      <c r="P58" s="1019"/>
      <c r="Q58" s="1019"/>
      <c r="R58" s="1019"/>
      <c r="S58" s="1019"/>
      <c r="T58" s="1019"/>
      <c r="U58" s="1019"/>
      <c r="V58" s="1019"/>
      <c r="W58" s="1019"/>
      <c r="X58" s="1019"/>
      <c r="Y58" s="1019"/>
      <c r="Z58" s="1019"/>
      <c r="AA58" s="1019"/>
      <c r="AB58" s="1019"/>
      <c r="AC58" s="1019"/>
      <c r="AD58" s="1019"/>
      <c r="AE58" s="1019"/>
      <c r="AF58" s="1019"/>
      <c r="AG58" s="1019"/>
      <c r="AH58" s="1019"/>
      <c r="AI58" s="1019"/>
      <c r="AJ58" s="1019"/>
      <c r="AK58" s="1019"/>
      <c r="AL58" s="1019"/>
      <c r="AM58" s="1019"/>
      <c r="AN58" s="1019"/>
      <c r="AO58" s="1019"/>
      <c r="AP58" s="1019"/>
      <c r="AQ58" s="1019"/>
      <c r="AR58" s="1019"/>
      <c r="AS58" s="1019"/>
      <c r="AT58" s="1020"/>
      <c r="AU58" s="1021">
        <v>1130</v>
      </c>
      <c r="AV58" s="1022"/>
      <c r="AW58" s="1022"/>
      <c r="AX58" s="1023"/>
      <c r="AY58" s="984">
        <f>Ф1Заполн!AY59</f>
        <v>0</v>
      </c>
      <c r="AZ58" s="1031" t="str">
        <f>IF(Ф1Заполн!AZ59&gt;0,Ф1Заполн!AZ59,"-")</f>
        <v>-</v>
      </c>
      <c r="BA58" s="1032"/>
      <c r="BB58" s="1032"/>
      <c r="BC58" s="1032"/>
      <c r="BD58" s="1032"/>
      <c r="BE58" s="1032"/>
      <c r="BF58" s="1032"/>
      <c r="BG58" s="1032"/>
      <c r="BH58" s="1033"/>
      <c r="BI58" s="1031" t="str">
        <f>IF(Ф1Заполн!BI59&gt;0,Ф1Заполн!BI59,"-")</f>
        <v>-</v>
      </c>
      <c r="BJ58" s="1032"/>
      <c r="BK58" s="1032"/>
      <c r="BL58" s="1032"/>
      <c r="BM58" s="1032"/>
      <c r="BN58" s="1032"/>
      <c r="BO58" s="1032"/>
      <c r="BP58" s="1032"/>
      <c r="BQ58" s="1033"/>
      <c r="BV58" s="73"/>
    </row>
    <row r="59" spans="1:74" ht="12.75" customHeight="1" x14ac:dyDescent="0.25">
      <c r="A59" s="1027" t="s">
        <v>77</v>
      </c>
      <c r="B59" s="1028"/>
      <c r="C59" s="1028"/>
      <c r="D59" s="1028"/>
      <c r="E59" s="1028"/>
      <c r="F59" s="1028"/>
      <c r="G59" s="1028"/>
      <c r="H59" s="1028"/>
      <c r="I59" s="1028"/>
      <c r="J59" s="1028"/>
      <c r="K59" s="1028"/>
      <c r="L59" s="1028"/>
      <c r="M59" s="1028"/>
      <c r="N59" s="1028"/>
      <c r="O59" s="1028"/>
      <c r="P59" s="1028"/>
      <c r="Q59" s="1028"/>
      <c r="R59" s="1028"/>
      <c r="S59" s="1028"/>
      <c r="T59" s="1028"/>
      <c r="U59" s="1028"/>
      <c r="V59" s="1028"/>
      <c r="W59" s="1028"/>
      <c r="X59" s="1028"/>
      <c r="Y59" s="1028"/>
      <c r="Z59" s="1028"/>
      <c r="AA59" s="1028"/>
      <c r="AB59" s="1028"/>
      <c r="AC59" s="1028"/>
      <c r="AD59" s="1028"/>
      <c r="AE59" s="1028"/>
      <c r="AF59" s="1028"/>
      <c r="AG59" s="1028"/>
      <c r="AH59" s="1028"/>
      <c r="AI59" s="1028"/>
      <c r="AJ59" s="1028"/>
      <c r="AK59" s="1028"/>
      <c r="AL59" s="1028"/>
      <c r="AM59" s="1028"/>
      <c r="AN59" s="1028"/>
      <c r="AO59" s="1028"/>
      <c r="AP59" s="1028"/>
      <c r="AQ59" s="1028"/>
      <c r="AR59" s="1028"/>
      <c r="AS59" s="1028"/>
      <c r="AT59" s="1029"/>
      <c r="AU59" s="1024"/>
      <c r="AV59" s="1025"/>
      <c r="AW59" s="1025"/>
      <c r="AX59" s="1026"/>
      <c r="AY59" s="985"/>
      <c r="AZ59" s="1034"/>
      <c r="BA59" s="1035"/>
      <c r="BB59" s="1035"/>
      <c r="BC59" s="1035"/>
      <c r="BD59" s="1035"/>
      <c r="BE59" s="1035"/>
      <c r="BF59" s="1035"/>
      <c r="BG59" s="1035"/>
      <c r="BH59" s="1036"/>
      <c r="BI59" s="1034"/>
      <c r="BJ59" s="1035"/>
      <c r="BK59" s="1035"/>
      <c r="BL59" s="1035"/>
      <c r="BM59" s="1035"/>
      <c r="BN59" s="1035"/>
      <c r="BO59" s="1035"/>
      <c r="BP59" s="1035"/>
      <c r="BQ59" s="1036"/>
      <c r="BV59" s="73"/>
    </row>
    <row r="60" spans="1:74" ht="13.5" customHeight="1" x14ac:dyDescent="0.25">
      <c r="A60" s="1030" t="s">
        <v>78</v>
      </c>
      <c r="B60" s="1030"/>
      <c r="C60" s="1030"/>
      <c r="D60" s="1030"/>
      <c r="E60" s="1030"/>
      <c r="F60" s="1030"/>
      <c r="G60" s="1030"/>
      <c r="H60" s="1030"/>
      <c r="I60" s="1030"/>
      <c r="J60" s="1030"/>
      <c r="K60" s="1030"/>
      <c r="L60" s="1030"/>
      <c r="M60" s="1030"/>
      <c r="N60" s="1030"/>
      <c r="O60" s="1030"/>
      <c r="P60" s="1030"/>
      <c r="Q60" s="1030"/>
      <c r="R60" s="1030"/>
      <c r="S60" s="1030"/>
      <c r="T60" s="1030"/>
      <c r="U60" s="1030"/>
      <c r="V60" s="1030"/>
      <c r="W60" s="1030"/>
      <c r="X60" s="1030"/>
      <c r="Y60" s="1030"/>
      <c r="Z60" s="1030"/>
      <c r="AA60" s="1030"/>
      <c r="AB60" s="1030"/>
      <c r="AC60" s="1030"/>
      <c r="AD60" s="1030"/>
      <c r="AE60" s="1030"/>
      <c r="AF60" s="1030"/>
      <c r="AG60" s="1030"/>
      <c r="AH60" s="1030"/>
      <c r="AI60" s="1030"/>
      <c r="AJ60" s="1030"/>
      <c r="AK60" s="1030"/>
      <c r="AL60" s="1030"/>
      <c r="AM60" s="1030"/>
      <c r="AN60" s="1030"/>
      <c r="AO60" s="1030"/>
      <c r="AP60" s="1030"/>
      <c r="AQ60" s="1030"/>
      <c r="AR60" s="1030"/>
      <c r="AS60" s="1030"/>
      <c r="AT60" s="1030"/>
      <c r="AU60" s="987">
        <v>1135</v>
      </c>
      <c r="AV60" s="987"/>
      <c r="AW60" s="987"/>
      <c r="AX60" s="987"/>
      <c r="AY60" s="330">
        <f>Ф1Заполн!AY60</f>
        <v>0</v>
      </c>
      <c r="AZ60" s="981" t="str">
        <f>IF(Ф1Заполн!AZ60&gt;0,Ф1Заполн!AZ60,"-")</f>
        <v>-</v>
      </c>
      <c r="BA60" s="982"/>
      <c r="BB60" s="982"/>
      <c r="BC60" s="982"/>
      <c r="BD60" s="982"/>
      <c r="BE60" s="982"/>
      <c r="BF60" s="982"/>
      <c r="BG60" s="982"/>
      <c r="BH60" s="983"/>
      <c r="BI60" s="981" t="str">
        <f>IF(Ф1Заполн!BI60&gt;0,Ф1Заполн!BI60,"-")</f>
        <v>-</v>
      </c>
      <c r="BJ60" s="982"/>
      <c r="BK60" s="982"/>
      <c r="BL60" s="982"/>
      <c r="BM60" s="982"/>
      <c r="BN60" s="982"/>
      <c r="BO60" s="982"/>
      <c r="BP60" s="982"/>
      <c r="BQ60" s="983"/>
      <c r="BV60" s="73"/>
    </row>
    <row r="61" spans="1:74" ht="13.5" customHeight="1" x14ac:dyDescent="0.25">
      <c r="A61" s="996" t="s">
        <v>79</v>
      </c>
      <c r="B61" s="996"/>
      <c r="C61" s="996"/>
      <c r="D61" s="996"/>
      <c r="E61" s="996"/>
      <c r="F61" s="996"/>
      <c r="G61" s="996"/>
      <c r="H61" s="996"/>
      <c r="I61" s="996"/>
      <c r="J61" s="996"/>
      <c r="K61" s="996"/>
      <c r="L61" s="996"/>
      <c r="M61" s="996"/>
      <c r="N61" s="996"/>
      <c r="O61" s="996"/>
      <c r="P61" s="996"/>
      <c r="Q61" s="996"/>
      <c r="R61" s="996"/>
      <c r="S61" s="996"/>
      <c r="T61" s="996"/>
      <c r="U61" s="996"/>
      <c r="V61" s="996"/>
      <c r="W61" s="996"/>
      <c r="X61" s="996"/>
      <c r="Y61" s="996"/>
      <c r="Z61" s="996"/>
      <c r="AA61" s="996"/>
      <c r="AB61" s="996"/>
      <c r="AC61" s="996"/>
      <c r="AD61" s="996"/>
      <c r="AE61" s="996"/>
      <c r="AF61" s="996"/>
      <c r="AG61" s="996"/>
      <c r="AH61" s="996"/>
      <c r="AI61" s="996"/>
      <c r="AJ61" s="996"/>
      <c r="AK61" s="996"/>
      <c r="AL61" s="996"/>
      <c r="AM61" s="996"/>
      <c r="AN61" s="996"/>
      <c r="AO61" s="996"/>
      <c r="AP61" s="996"/>
      <c r="AQ61" s="996"/>
      <c r="AR61" s="996"/>
      <c r="AS61" s="996"/>
      <c r="AT61" s="996"/>
      <c r="AU61" s="987">
        <v>1136</v>
      </c>
      <c r="AV61" s="987"/>
      <c r="AW61" s="987"/>
      <c r="AX61" s="987"/>
      <c r="AY61" s="330">
        <f>Ф1Заполн!AY61</f>
        <v>0</v>
      </c>
      <c r="AZ61" s="981" t="str">
        <f>IF(Ф1Заполн!AZ61&gt;0,Ф1Заполн!AZ61,"-")</f>
        <v>-</v>
      </c>
      <c r="BA61" s="982"/>
      <c r="BB61" s="982"/>
      <c r="BC61" s="982"/>
      <c r="BD61" s="982"/>
      <c r="BE61" s="982"/>
      <c r="BF61" s="982"/>
      <c r="BG61" s="982"/>
      <c r="BH61" s="983"/>
      <c r="BI61" s="981" t="str">
        <f>IF(Ф1Заполн!BI61&gt;0,Ф1Заполн!BI61,"-")</f>
        <v>-</v>
      </c>
      <c r="BJ61" s="982"/>
      <c r="BK61" s="982"/>
      <c r="BL61" s="982"/>
      <c r="BM61" s="982"/>
      <c r="BN61" s="982"/>
      <c r="BO61" s="982"/>
      <c r="BP61" s="982"/>
      <c r="BQ61" s="983"/>
      <c r="BV61" s="73"/>
    </row>
    <row r="62" spans="1:74" ht="13.5" customHeight="1" x14ac:dyDescent="0.25">
      <c r="A62" s="998" t="s">
        <v>80</v>
      </c>
      <c r="B62" s="999"/>
      <c r="C62" s="999"/>
      <c r="D62" s="999"/>
      <c r="E62" s="999"/>
      <c r="F62" s="999"/>
      <c r="G62" s="999"/>
      <c r="H62" s="999"/>
      <c r="I62" s="999"/>
      <c r="J62" s="999"/>
      <c r="K62" s="999"/>
      <c r="L62" s="999"/>
      <c r="M62" s="999"/>
      <c r="N62" s="999"/>
      <c r="O62" s="999"/>
      <c r="P62" s="999"/>
      <c r="Q62" s="999"/>
      <c r="R62" s="999"/>
      <c r="S62" s="999"/>
      <c r="T62" s="999"/>
      <c r="U62" s="999"/>
      <c r="V62" s="999"/>
      <c r="W62" s="999"/>
      <c r="X62" s="999"/>
      <c r="Y62" s="999"/>
      <c r="Z62" s="999"/>
      <c r="AA62" s="999"/>
      <c r="AB62" s="999"/>
      <c r="AC62" s="999"/>
      <c r="AD62" s="999"/>
      <c r="AE62" s="999"/>
      <c r="AF62" s="999"/>
      <c r="AG62" s="999"/>
      <c r="AH62" s="999"/>
      <c r="AI62" s="999"/>
      <c r="AJ62" s="999"/>
      <c r="AK62" s="999"/>
      <c r="AL62" s="999"/>
      <c r="AM62" s="999"/>
      <c r="AN62" s="999"/>
      <c r="AO62" s="999"/>
      <c r="AP62" s="999"/>
      <c r="AQ62" s="999"/>
      <c r="AR62" s="999"/>
      <c r="AS62" s="999"/>
      <c r="AT62" s="1000"/>
      <c r="AU62" s="1001" t="s">
        <v>81</v>
      </c>
      <c r="AV62" s="1002"/>
      <c r="AW62" s="1002"/>
      <c r="AX62" s="1003"/>
      <c r="AY62" s="331" t="str">
        <f>Ф1Заполн!AY62</f>
        <v>5,7</v>
      </c>
      <c r="AZ62" s="981">
        <f>IF(Ф1Заполн!AZ62&gt;0,Ф1Заполн!AZ62,"-")</f>
        <v>1511</v>
      </c>
      <c r="BA62" s="982"/>
      <c r="BB62" s="982"/>
      <c r="BC62" s="982"/>
      <c r="BD62" s="982"/>
      <c r="BE62" s="982"/>
      <c r="BF62" s="982"/>
      <c r="BG62" s="982"/>
      <c r="BH62" s="983"/>
      <c r="BI62" s="981">
        <f>IF(Ф1Заполн!BI62&gt;0,Ф1Заполн!BI62,"-")</f>
        <v>1979</v>
      </c>
      <c r="BJ62" s="982"/>
      <c r="BK62" s="982"/>
      <c r="BL62" s="982"/>
      <c r="BM62" s="982"/>
      <c r="BN62" s="982"/>
      <c r="BO62" s="982"/>
      <c r="BP62" s="982"/>
      <c r="BQ62" s="983"/>
      <c r="BV62" s="73"/>
    </row>
    <row r="63" spans="1:74" ht="13.5" customHeight="1" x14ac:dyDescent="0.25">
      <c r="A63" s="998" t="s">
        <v>82</v>
      </c>
      <c r="B63" s="999"/>
      <c r="C63" s="999"/>
      <c r="D63" s="999"/>
      <c r="E63" s="999"/>
      <c r="F63" s="999"/>
      <c r="G63" s="999"/>
      <c r="H63" s="999"/>
      <c r="I63" s="999"/>
      <c r="J63" s="999"/>
      <c r="K63" s="999"/>
      <c r="L63" s="999"/>
      <c r="M63" s="999"/>
      <c r="N63" s="999"/>
      <c r="O63" s="999"/>
      <c r="P63" s="999"/>
      <c r="Q63" s="999"/>
      <c r="R63" s="999"/>
      <c r="S63" s="999"/>
      <c r="T63" s="999"/>
      <c r="U63" s="999"/>
      <c r="V63" s="999"/>
      <c r="W63" s="999"/>
      <c r="X63" s="999"/>
      <c r="Y63" s="999"/>
      <c r="Z63" s="999"/>
      <c r="AA63" s="999"/>
      <c r="AB63" s="999"/>
      <c r="AC63" s="999"/>
      <c r="AD63" s="999"/>
      <c r="AE63" s="999"/>
      <c r="AF63" s="999"/>
      <c r="AG63" s="999"/>
      <c r="AH63" s="999"/>
      <c r="AI63" s="999"/>
      <c r="AJ63" s="999"/>
      <c r="AK63" s="999"/>
      <c r="AL63" s="999"/>
      <c r="AM63" s="999"/>
      <c r="AN63" s="999"/>
      <c r="AO63" s="999"/>
      <c r="AP63" s="999"/>
      <c r="AQ63" s="999"/>
      <c r="AR63" s="999"/>
      <c r="AS63" s="999"/>
      <c r="AT63" s="1000"/>
      <c r="AU63" s="1001" t="s">
        <v>83</v>
      </c>
      <c r="AV63" s="1002"/>
      <c r="AW63" s="1002"/>
      <c r="AX63" s="1003"/>
      <c r="AY63" s="331">
        <f>Ф1Заполн!AY63</f>
        <v>0</v>
      </c>
      <c r="AZ63" s="981" t="str">
        <f>IF(Ф1Заполн!AZ63&gt;0,Ф1Заполн!AZ63,"-")</f>
        <v>-</v>
      </c>
      <c r="BA63" s="982"/>
      <c r="BB63" s="982"/>
      <c r="BC63" s="982"/>
      <c r="BD63" s="982"/>
      <c r="BE63" s="982"/>
      <c r="BF63" s="982"/>
      <c r="BG63" s="982"/>
      <c r="BH63" s="983"/>
      <c r="BI63" s="981" t="str">
        <f>IF(Ф1Заполн!BI63&gt;0,Ф1Заполн!BI63,"-")</f>
        <v>-</v>
      </c>
      <c r="BJ63" s="982"/>
      <c r="BK63" s="982"/>
      <c r="BL63" s="982"/>
      <c r="BM63" s="982"/>
      <c r="BN63" s="982"/>
      <c r="BO63" s="982"/>
      <c r="BP63" s="982"/>
      <c r="BQ63" s="983"/>
      <c r="BV63" s="73"/>
    </row>
    <row r="64" spans="1:74" ht="13.5" customHeight="1" x14ac:dyDescent="0.25">
      <c r="A64" s="1041" t="s">
        <v>84</v>
      </c>
      <c r="B64" s="1041"/>
      <c r="C64" s="1041"/>
      <c r="D64" s="1041"/>
      <c r="E64" s="1041"/>
      <c r="F64" s="1041"/>
      <c r="G64" s="1041"/>
      <c r="H64" s="1041"/>
      <c r="I64" s="1041"/>
      <c r="J64" s="1041"/>
      <c r="K64" s="1041"/>
      <c r="L64" s="1041"/>
      <c r="M64" s="1041"/>
      <c r="N64" s="1041"/>
      <c r="O64" s="1041"/>
      <c r="P64" s="1041"/>
      <c r="Q64" s="1041"/>
      <c r="R64" s="1041"/>
      <c r="S64" s="1041"/>
      <c r="T64" s="1041"/>
      <c r="U64" s="1041"/>
      <c r="V64" s="1041"/>
      <c r="W64" s="1041"/>
      <c r="X64" s="1041"/>
      <c r="Y64" s="1041"/>
      <c r="Z64" s="1041"/>
      <c r="AA64" s="1041"/>
      <c r="AB64" s="1041"/>
      <c r="AC64" s="1041"/>
      <c r="AD64" s="1041"/>
      <c r="AE64" s="1041"/>
      <c r="AF64" s="1041"/>
      <c r="AG64" s="1041"/>
      <c r="AH64" s="1041"/>
      <c r="AI64" s="1041"/>
      <c r="AJ64" s="1041"/>
      <c r="AK64" s="1041"/>
      <c r="AL64" s="1041"/>
      <c r="AM64" s="1041"/>
      <c r="AN64" s="1041"/>
      <c r="AO64" s="1041"/>
      <c r="AP64" s="1041"/>
      <c r="AQ64" s="1041"/>
      <c r="AR64" s="1041"/>
      <c r="AS64" s="1041"/>
      <c r="AT64" s="1041"/>
      <c r="AU64" s="995">
        <v>1155</v>
      </c>
      <c r="AV64" s="995"/>
      <c r="AW64" s="995"/>
      <c r="AX64" s="995"/>
      <c r="AY64" s="377" t="str">
        <f>Ф1Заполн!AY64</f>
        <v>6,7</v>
      </c>
      <c r="AZ64" s="981">
        <f>IF(Ф1Заполн!AZ64&gt;0,Ф1Заполн!AZ64,"-")</f>
        <v>4728</v>
      </c>
      <c r="BA64" s="982"/>
      <c r="BB64" s="982"/>
      <c r="BC64" s="982"/>
      <c r="BD64" s="982"/>
      <c r="BE64" s="982"/>
      <c r="BF64" s="982"/>
      <c r="BG64" s="982"/>
      <c r="BH64" s="983"/>
      <c r="BI64" s="981">
        <f>IF(Ф1Заполн!BI64&gt;0,Ф1Заполн!BI64,"-")</f>
        <v>4430</v>
      </c>
      <c r="BJ64" s="982"/>
      <c r="BK64" s="982"/>
      <c r="BL64" s="982"/>
      <c r="BM64" s="982"/>
      <c r="BN64" s="982"/>
      <c r="BO64" s="982"/>
      <c r="BP64" s="982"/>
      <c r="BQ64" s="983"/>
      <c r="BV64" s="73"/>
    </row>
    <row r="65" spans="1:79" ht="13.5" customHeight="1" x14ac:dyDescent="0.25">
      <c r="A65" s="1041" t="s">
        <v>85</v>
      </c>
      <c r="B65" s="1041"/>
      <c r="C65" s="1041"/>
      <c r="D65" s="1041"/>
      <c r="E65" s="1041"/>
      <c r="F65" s="1041"/>
      <c r="G65" s="1041"/>
      <c r="H65" s="1041"/>
      <c r="I65" s="1041"/>
      <c r="J65" s="1041"/>
      <c r="K65" s="1041"/>
      <c r="L65" s="1041"/>
      <c r="M65" s="1041"/>
      <c r="N65" s="1041"/>
      <c r="O65" s="1041"/>
      <c r="P65" s="1041"/>
      <c r="Q65" s="1041"/>
      <c r="R65" s="1041"/>
      <c r="S65" s="1041"/>
      <c r="T65" s="1041"/>
      <c r="U65" s="1041"/>
      <c r="V65" s="1041"/>
      <c r="W65" s="1041"/>
      <c r="X65" s="1041"/>
      <c r="Y65" s="1041"/>
      <c r="Z65" s="1041"/>
      <c r="AA65" s="1041"/>
      <c r="AB65" s="1041"/>
      <c r="AC65" s="1041"/>
      <c r="AD65" s="1041"/>
      <c r="AE65" s="1041"/>
      <c r="AF65" s="1041"/>
      <c r="AG65" s="1041"/>
      <c r="AH65" s="1041"/>
      <c r="AI65" s="1041"/>
      <c r="AJ65" s="1041"/>
      <c r="AK65" s="1041"/>
      <c r="AL65" s="1041"/>
      <c r="AM65" s="1041"/>
      <c r="AN65" s="1041"/>
      <c r="AO65" s="1041"/>
      <c r="AP65" s="1041"/>
      <c r="AQ65" s="1041"/>
      <c r="AR65" s="1041"/>
      <c r="AS65" s="1041"/>
      <c r="AT65" s="1041"/>
      <c r="AU65" s="995">
        <v>1160</v>
      </c>
      <c r="AV65" s="995"/>
      <c r="AW65" s="995"/>
      <c r="AX65" s="995"/>
      <c r="AY65" s="377">
        <f>Ф1Заполн!AY65</f>
        <v>0</v>
      </c>
      <c r="AZ65" s="981" t="str">
        <f>IF(Ф1Заполн!AZ65&gt;0,Ф1Заполн!AZ65,"-")</f>
        <v>-</v>
      </c>
      <c r="BA65" s="982"/>
      <c r="BB65" s="982"/>
      <c r="BC65" s="982"/>
      <c r="BD65" s="982"/>
      <c r="BE65" s="982"/>
      <c r="BF65" s="982"/>
      <c r="BG65" s="982"/>
      <c r="BH65" s="983"/>
      <c r="BI65" s="981" t="str">
        <f>IF(Ф1Заполн!BI65&gt;0,Ф1Заполн!BI65,"-")</f>
        <v>-</v>
      </c>
      <c r="BJ65" s="982"/>
      <c r="BK65" s="982"/>
      <c r="BL65" s="982"/>
      <c r="BM65" s="982"/>
      <c r="BN65" s="982"/>
      <c r="BO65" s="982"/>
      <c r="BP65" s="982"/>
      <c r="BQ65" s="983"/>
      <c r="BV65" s="73"/>
    </row>
    <row r="66" spans="1:79" ht="13.5" customHeight="1" x14ac:dyDescent="0.25">
      <c r="A66" s="1041" t="s">
        <v>86</v>
      </c>
      <c r="B66" s="1041"/>
      <c r="C66" s="1041"/>
      <c r="D66" s="1041"/>
      <c r="E66" s="1041"/>
      <c r="F66" s="1041"/>
      <c r="G66" s="1041"/>
      <c r="H66" s="1041"/>
      <c r="I66" s="1041"/>
      <c r="J66" s="1041"/>
      <c r="K66" s="1041"/>
      <c r="L66" s="1041"/>
      <c r="M66" s="1041"/>
      <c r="N66" s="1041"/>
      <c r="O66" s="1041"/>
      <c r="P66" s="1041"/>
      <c r="Q66" s="1041"/>
      <c r="R66" s="1041"/>
      <c r="S66" s="1041"/>
      <c r="T66" s="1041"/>
      <c r="U66" s="1041"/>
      <c r="V66" s="1041"/>
      <c r="W66" s="1041"/>
      <c r="X66" s="1041"/>
      <c r="Y66" s="1041"/>
      <c r="Z66" s="1041"/>
      <c r="AA66" s="1041"/>
      <c r="AB66" s="1041"/>
      <c r="AC66" s="1041"/>
      <c r="AD66" s="1041"/>
      <c r="AE66" s="1041"/>
      <c r="AF66" s="1041"/>
      <c r="AG66" s="1041"/>
      <c r="AH66" s="1041"/>
      <c r="AI66" s="1041"/>
      <c r="AJ66" s="1041"/>
      <c r="AK66" s="1041"/>
      <c r="AL66" s="1041"/>
      <c r="AM66" s="1041"/>
      <c r="AN66" s="1041"/>
      <c r="AO66" s="1041"/>
      <c r="AP66" s="1041"/>
      <c r="AQ66" s="1041"/>
      <c r="AR66" s="1041"/>
      <c r="AS66" s="1041"/>
      <c r="AT66" s="1041"/>
      <c r="AU66" s="995">
        <v>1165</v>
      </c>
      <c r="AV66" s="995"/>
      <c r="AW66" s="995"/>
      <c r="AX66" s="995"/>
      <c r="AY66" s="377" t="str">
        <f>Ф1Заполн!AY66</f>
        <v>8</v>
      </c>
      <c r="AZ66" s="981">
        <f>IF(Ф1Заполн!AZ66&gt;0,Ф1Заполн!AZ66,"-")</f>
        <v>1</v>
      </c>
      <c r="BA66" s="982"/>
      <c r="BB66" s="982"/>
      <c r="BC66" s="982"/>
      <c r="BD66" s="982"/>
      <c r="BE66" s="982"/>
      <c r="BF66" s="982"/>
      <c r="BG66" s="982"/>
      <c r="BH66" s="983"/>
      <c r="BI66" s="981">
        <f>IF(Ф1Заполн!BI66&gt;0,Ф1Заполн!BI66,"-")</f>
        <v>68</v>
      </c>
      <c r="BJ66" s="982"/>
      <c r="BK66" s="982"/>
      <c r="BL66" s="982"/>
      <c r="BM66" s="982"/>
      <c r="BN66" s="982"/>
      <c r="BO66" s="982"/>
      <c r="BP66" s="982"/>
      <c r="BQ66" s="983"/>
      <c r="BV66" s="73"/>
    </row>
    <row r="67" spans="1:79" ht="13.5" customHeight="1" x14ac:dyDescent="0.25">
      <c r="A67" s="998" t="s">
        <v>87</v>
      </c>
      <c r="B67" s="999"/>
      <c r="C67" s="999"/>
      <c r="D67" s="999"/>
      <c r="E67" s="999"/>
      <c r="F67" s="999"/>
      <c r="G67" s="999"/>
      <c r="H67" s="999"/>
      <c r="I67" s="999"/>
      <c r="J67" s="999"/>
      <c r="K67" s="999"/>
      <c r="L67" s="999"/>
      <c r="M67" s="999"/>
      <c r="N67" s="999"/>
      <c r="O67" s="999"/>
      <c r="P67" s="999"/>
      <c r="Q67" s="999"/>
      <c r="R67" s="999"/>
      <c r="S67" s="999"/>
      <c r="T67" s="999"/>
      <c r="U67" s="999"/>
      <c r="V67" s="999"/>
      <c r="W67" s="999"/>
      <c r="X67" s="999"/>
      <c r="Y67" s="999"/>
      <c r="Z67" s="999"/>
      <c r="AA67" s="999"/>
      <c r="AB67" s="999"/>
      <c r="AC67" s="999"/>
      <c r="AD67" s="999"/>
      <c r="AE67" s="999"/>
      <c r="AF67" s="999"/>
      <c r="AG67" s="999"/>
      <c r="AH67" s="999"/>
      <c r="AI67" s="999"/>
      <c r="AJ67" s="999"/>
      <c r="AK67" s="999"/>
      <c r="AL67" s="999"/>
      <c r="AM67" s="999"/>
      <c r="AN67" s="999"/>
      <c r="AO67" s="999"/>
      <c r="AP67" s="999"/>
      <c r="AQ67" s="999"/>
      <c r="AR67" s="999"/>
      <c r="AS67" s="999"/>
      <c r="AT67" s="1000"/>
      <c r="AU67" s="959" t="s">
        <v>88</v>
      </c>
      <c r="AV67" s="960"/>
      <c r="AW67" s="960"/>
      <c r="AX67" s="961"/>
      <c r="AY67" s="338" t="str">
        <f>Ф1Заполн!AY67</f>
        <v>8</v>
      </c>
      <c r="AZ67" s="981" t="str">
        <f>IF(Ф1Заполн!AZ67&gt;0,Ф1Заполн!AZ67,"-")</f>
        <v>-</v>
      </c>
      <c r="BA67" s="982"/>
      <c r="BB67" s="982"/>
      <c r="BC67" s="982"/>
      <c r="BD67" s="982"/>
      <c r="BE67" s="982"/>
      <c r="BF67" s="982"/>
      <c r="BG67" s="982"/>
      <c r="BH67" s="983"/>
      <c r="BI67" s="981" t="str">
        <f>IF(Ф1Заполн!BI67&gt;0,Ф1Заполн!BI67,"-")</f>
        <v>-</v>
      </c>
      <c r="BJ67" s="982"/>
      <c r="BK67" s="982"/>
      <c r="BL67" s="982"/>
      <c r="BM67" s="982"/>
      <c r="BN67" s="982"/>
      <c r="BO67" s="982"/>
      <c r="BP67" s="982"/>
      <c r="BQ67" s="983"/>
      <c r="BV67" s="73"/>
    </row>
    <row r="68" spans="1:79" ht="13.5" customHeight="1" x14ac:dyDescent="0.25">
      <c r="A68" s="998" t="s">
        <v>89</v>
      </c>
      <c r="B68" s="999"/>
      <c r="C68" s="999"/>
      <c r="D68" s="999"/>
      <c r="E68" s="999"/>
      <c r="F68" s="999"/>
      <c r="G68" s="999"/>
      <c r="H68" s="999"/>
      <c r="I68" s="999"/>
      <c r="J68" s="999"/>
      <c r="K68" s="999"/>
      <c r="L68" s="999"/>
      <c r="M68" s="999"/>
      <c r="N68" s="999"/>
      <c r="O68" s="999"/>
      <c r="P68" s="999"/>
      <c r="Q68" s="999"/>
      <c r="R68" s="999"/>
      <c r="S68" s="999"/>
      <c r="T68" s="999"/>
      <c r="U68" s="999"/>
      <c r="V68" s="999"/>
      <c r="W68" s="999"/>
      <c r="X68" s="999"/>
      <c r="Y68" s="999"/>
      <c r="Z68" s="999"/>
      <c r="AA68" s="999"/>
      <c r="AB68" s="999"/>
      <c r="AC68" s="999"/>
      <c r="AD68" s="999"/>
      <c r="AE68" s="999"/>
      <c r="AF68" s="999"/>
      <c r="AG68" s="999"/>
      <c r="AH68" s="999"/>
      <c r="AI68" s="999"/>
      <c r="AJ68" s="999"/>
      <c r="AK68" s="999"/>
      <c r="AL68" s="999"/>
      <c r="AM68" s="999"/>
      <c r="AN68" s="999"/>
      <c r="AO68" s="999"/>
      <c r="AP68" s="999"/>
      <c r="AQ68" s="999"/>
      <c r="AR68" s="999"/>
      <c r="AS68" s="999"/>
      <c r="AT68" s="1000"/>
      <c r="AU68" s="959" t="s">
        <v>90</v>
      </c>
      <c r="AV68" s="960"/>
      <c r="AW68" s="960"/>
      <c r="AX68" s="961"/>
      <c r="AY68" s="338" t="str">
        <f>Ф1Заполн!AY68</f>
        <v>8</v>
      </c>
      <c r="AZ68" s="981">
        <f>IF(Ф1Заполн!AZ68&gt;0,Ф1Заполн!AZ68,"-")</f>
        <v>1</v>
      </c>
      <c r="BA68" s="982"/>
      <c r="BB68" s="982"/>
      <c r="BC68" s="982"/>
      <c r="BD68" s="982"/>
      <c r="BE68" s="982"/>
      <c r="BF68" s="982"/>
      <c r="BG68" s="982"/>
      <c r="BH68" s="983"/>
      <c r="BI68" s="981">
        <f>IF(Ф1Заполн!BI68&gt;0,Ф1Заполн!BI68,"-")</f>
        <v>68</v>
      </c>
      <c r="BJ68" s="982"/>
      <c r="BK68" s="982"/>
      <c r="BL68" s="982"/>
      <c r="BM68" s="982"/>
      <c r="BN68" s="982"/>
      <c r="BO68" s="982"/>
      <c r="BP68" s="982"/>
      <c r="BQ68" s="983"/>
      <c r="BV68" s="73"/>
    </row>
    <row r="69" spans="1:79" ht="13.5" customHeight="1" x14ac:dyDescent="0.25">
      <c r="A69" s="1041" t="s">
        <v>91</v>
      </c>
      <c r="B69" s="1041"/>
      <c r="C69" s="1041"/>
      <c r="D69" s="1041"/>
      <c r="E69" s="1041"/>
      <c r="F69" s="1041"/>
      <c r="G69" s="1041"/>
      <c r="H69" s="1041"/>
      <c r="I69" s="1041"/>
      <c r="J69" s="1041"/>
      <c r="K69" s="1041"/>
      <c r="L69" s="1041"/>
      <c r="M69" s="1041"/>
      <c r="N69" s="1041"/>
      <c r="O69" s="1041"/>
      <c r="P69" s="1041"/>
      <c r="Q69" s="1041"/>
      <c r="R69" s="1041"/>
      <c r="S69" s="1041"/>
      <c r="T69" s="1041"/>
      <c r="U69" s="1041"/>
      <c r="V69" s="1041"/>
      <c r="W69" s="1041"/>
      <c r="X69" s="1041"/>
      <c r="Y69" s="1041"/>
      <c r="Z69" s="1041"/>
      <c r="AA69" s="1041"/>
      <c r="AB69" s="1041"/>
      <c r="AC69" s="1041"/>
      <c r="AD69" s="1041"/>
      <c r="AE69" s="1041"/>
      <c r="AF69" s="1041"/>
      <c r="AG69" s="1041"/>
      <c r="AH69" s="1041"/>
      <c r="AI69" s="1041"/>
      <c r="AJ69" s="1041"/>
      <c r="AK69" s="1041"/>
      <c r="AL69" s="1041"/>
      <c r="AM69" s="1041"/>
      <c r="AN69" s="1041"/>
      <c r="AO69" s="1041"/>
      <c r="AP69" s="1041"/>
      <c r="AQ69" s="1041"/>
      <c r="AR69" s="1041"/>
      <c r="AS69" s="1041"/>
      <c r="AT69" s="1041"/>
      <c r="AU69" s="987">
        <v>1170</v>
      </c>
      <c r="AV69" s="987"/>
      <c r="AW69" s="987"/>
      <c r="AX69" s="987"/>
      <c r="AY69" s="330">
        <f>Ф1Заполн!AY69</f>
        <v>0</v>
      </c>
      <c r="AZ69" s="981" t="str">
        <f>IF(Ф1Заполн!AZ69&gt;0,Ф1Заполн!AZ69,"-")</f>
        <v>-</v>
      </c>
      <c r="BA69" s="982"/>
      <c r="BB69" s="982"/>
      <c r="BC69" s="982"/>
      <c r="BD69" s="982"/>
      <c r="BE69" s="982"/>
      <c r="BF69" s="982"/>
      <c r="BG69" s="982"/>
      <c r="BH69" s="983"/>
      <c r="BI69" s="981" t="str">
        <f>IF(Ф1Заполн!BI69&gt;0,Ф1Заполн!BI69,"-")</f>
        <v>-</v>
      </c>
      <c r="BJ69" s="982"/>
      <c r="BK69" s="982"/>
      <c r="BL69" s="982"/>
      <c r="BM69" s="982"/>
      <c r="BN69" s="982"/>
      <c r="BO69" s="982"/>
      <c r="BP69" s="982"/>
      <c r="BQ69" s="983"/>
      <c r="BV69" s="73"/>
    </row>
    <row r="70" spans="1:79" ht="13.5" customHeight="1" x14ac:dyDescent="0.25">
      <c r="A70" s="998" t="s">
        <v>92</v>
      </c>
      <c r="B70" s="999"/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999"/>
      <c r="AL70" s="999"/>
      <c r="AM70" s="999"/>
      <c r="AN70" s="999"/>
      <c r="AO70" s="999"/>
      <c r="AP70" s="999"/>
      <c r="AQ70" s="999"/>
      <c r="AR70" s="999"/>
      <c r="AS70" s="999"/>
      <c r="AT70" s="1000"/>
      <c r="AU70" s="1001" t="s">
        <v>93</v>
      </c>
      <c r="AV70" s="1002"/>
      <c r="AW70" s="1002"/>
      <c r="AX70" s="1003"/>
      <c r="AY70" s="331">
        <f>Ф1Заполн!AY70</f>
        <v>0</v>
      </c>
      <c r="AZ70" s="981" t="str">
        <f>IF(Ф1Заполн!AZ70&gt;0,Ф1Заполн!AZ70,"-")</f>
        <v>-</v>
      </c>
      <c r="BA70" s="982"/>
      <c r="BB70" s="982"/>
      <c r="BC70" s="982"/>
      <c r="BD70" s="982"/>
      <c r="BE70" s="982"/>
      <c r="BF70" s="982"/>
      <c r="BG70" s="982"/>
      <c r="BH70" s="983"/>
      <c r="BI70" s="981" t="str">
        <f>IF(Ф1Заполн!BI70&gt;0,Ф1Заполн!BI70,"-")</f>
        <v>-</v>
      </c>
      <c r="BJ70" s="982"/>
      <c r="BK70" s="982"/>
      <c r="BL70" s="982"/>
      <c r="BM70" s="982"/>
      <c r="BN70" s="982"/>
      <c r="BO70" s="982"/>
      <c r="BP70" s="982"/>
      <c r="BQ70" s="983"/>
      <c r="BV70" s="73"/>
    </row>
    <row r="71" spans="1:79" ht="27.75" customHeight="1" x14ac:dyDescent="0.25">
      <c r="A71" s="998" t="s">
        <v>94</v>
      </c>
      <c r="B71" s="999"/>
      <c r="C71" s="999"/>
      <c r="D71" s="999"/>
      <c r="E71" s="999"/>
      <c r="F71" s="999"/>
      <c r="G71" s="999"/>
      <c r="H71" s="999"/>
      <c r="I71" s="999"/>
      <c r="J71" s="999"/>
      <c r="K71" s="999"/>
      <c r="L71" s="999"/>
      <c r="M71" s="999"/>
      <c r="N71" s="999"/>
      <c r="O71" s="999"/>
      <c r="P71" s="999"/>
      <c r="Q71" s="999"/>
      <c r="R71" s="999"/>
      <c r="S71" s="999"/>
      <c r="T71" s="999"/>
      <c r="U71" s="999"/>
      <c r="V71" s="999"/>
      <c r="W71" s="999"/>
      <c r="X71" s="999"/>
      <c r="Y71" s="999"/>
      <c r="Z71" s="999"/>
      <c r="AA71" s="999"/>
      <c r="AB71" s="999"/>
      <c r="AC71" s="999"/>
      <c r="AD71" s="999"/>
      <c r="AE71" s="999"/>
      <c r="AF71" s="999"/>
      <c r="AG71" s="999"/>
      <c r="AH71" s="999"/>
      <c r="AI71" s="999"/>
      <c r="AJ71" s="999"/>
      <c r="AK71" s="999"/>
      <c r="AL71" s="999"/>
      <c r="AM71" s="999"/>
      <c r="AN71" s="999"/>
      <c r="AO71" s="999"/>
      <c r="AP71" s="999"/>
      <c r="AQ71" s="999"/>
      <c r="AR71" s="999"/>
      <c r="AS71" s="999"/>
      <c r="AT71" s="1000"/>
      <c r="AU71" s="1012" t="s">
        <v>95</v>
      </c>
      <c r="AV71" s="1013"/>
      <c r="AW71" s="1013"/>
      <c r="AX71" s="1014"/>
      <c r="AY71" s="332">
        <f>Ф1Заполн!AY71</f>
        <v>0</v>
      </c>
      <c r="AZ71" s="1034" t="str">
        <f>IF(Ф1Заполн!AZ71&gt;0,Ф1Заполн!AZ71,"-")</f>
        <v>-</v>
      </c>
      <c r="BA71" s="1035"/>
      <c r="BB71" s="1035"/>
      <c r="BC71" s="1035"/>
      <c r="BD71" s="1035"/>
      <c r="BE71" s="1035"/>
      <c r="BF71" s="1035"/>
      <c r="BG71" s="1035"/>
      <c r="BH71" s="1036"/>
      <c r="BI71" s="1034" t="str">
        <f>IF(Ф1Заполн!BI71&gt;0,Ф1Заполн!BI71,"-")</f>
        <v>-</v>
      </c>
      <c r="BJ71" s="1035"/>
      <c r="BK71" s="1035"/>
      <c r="BL71" s="1035"/>
      <c r="BM71" s="1035"/>
      <c r="BN71" s="1035"/>
      <c r="BO71" s="1035"/>
      <c r="BP71" s="1035"/>
      <c r="BQ71" s="1036"/>
      <c r="BV71" s="73"/>
    </row>
    <row r="72" spans="1:79" ht="13.5" customHeight="1" x14ac:dyDescent="0.25">
      <c r="A72" s="998" t="s">
        <v>96</v>
      </c>
      <c r="B72" s="999"/>
      <c r="C72" s="999"/>
      <c r="D72" s="999"/>
      <c r="E72" s="999"/>
      <c r="F72" s="999"/>
      <c r="G72" s="999"/>
      <c r="H72" s="999"/>
      <c r="I72" s="999"/>
      <c r="J72" s="999"/>
      <c r="K72" s="999"/>
      <c r="L72" s="999"/>
      <c r="M72" s="999"/>
      <c r="N72" s="999"/>
      <c r="O72" s="999"/>
      <c r="P72" s="999"/>
      <c r="Q72" s="999"/>
      <c r="R72" s="999"/>
      <c r="S72" s="999"/>
      <c r="T72" s="999"/>
      <c r="U72" s="999"/>
      <c r="V72" s="999"/>
      <c r="W72" s="999"/>
      <c r="X72" s="999"/>
      <c r="Y72" s="999"/>
      <c r="Z72" s="999"/>
      <c r="AA72" s="999"/>
      <c r="AB72" s="999"/>
      <c r="AC72" s="999"/>
      <c r="AD72" s="999"/>
      <c r="AE72" s="999"/>
      <c r="AF72" s="999"/>
      <c r="AG72" s="999"/>
      <c r="AH72" s="999"/>
      <c r="AI72" s="999"/>
      <c r="AJ72" s="999"/>
      <c r="AK72" s="999"/>
      <c r="AL72" s="999"/>
      <c r="AM72" s="999"/>
      <c r="AN72" s="999"/>
      <c r="AO72" s="999"/>
      <c r="AP72" s="999"/>
      <c r="AQ72" s="999"/>
      <c r="AR72" s="999"/>
      <c r="AS72" s="999"/>
      <c r="AT72" s="1000"/>
      <c r="AU72" s="1001" t="s">
        <v>97</v>
      </c>
      <c r="AV72" s="1002"/>
      <c r="AW72" s="1002"/>
      <c r="AX72" s="1003"/>
      <c r="AY72" s="331">
        <f>Ф1Заполн!AY72</f>
        <v>0</v>
      </c>
      <c r="AZ72" s="981" t="str">
        <f>IF(Ф1Заполн!AZ72&gt;0,Ф1Заполн!AZ72,"-")</f>
        <v>-</v>
      </c>
      <c r="BA72" s="982"/>
      <c r="BB72" s="982"/>
      <c r="BC72" s="982"/>
      <c r="BD72" s="982"/>
      <c r="BE72" s="982"/>
      <c r="BF72" s="982"/>
      <c r="BG72" s="982"/>
      <c r="BH72" s="983"/>
      <c r="BI72" s="981" t="str">
        <f>IF(Ф1Заполн!BI72&gt;0,Ф1Заполн!BI72,"-")</f>
        <v>-</v>
      </c>
      <c r="BJ72" s="982"/>
      <c r="BK72" s="982"/>
      <c r="BL72" s="982"/>
      <c r="BM72" s="982"/>
      <c r="BN72" s="982"/>
      <c r="BO72" s="982"/>
      <c r="BP72" s="982"/>
      <c r="BQ72" s="983"/>
      <c r="BV72" s="73"/>
    </row>
    <row r="73" spans="1:79" ht="13.5" customHeight="1" x14ac:dyDescent="0.25">
      <c r="A73" s="998" t="s">
        <v>98</v>
      </c>
      <c r="B73" s="999"/>
      <c r="C73" s="999"/>
      <c r="D73" s="999"/>
      <c r="E73" s="999"/>
      <c r="F73" s="999"/>
      <c r="G73" s="999"/>
      <c r="H73" s="999"/>
      <c r="I73" s="999"/>
      <c r="J73" s="999"/>
      <c r="K73" s="999"/>
      <c r="L73" s="999"/>
      <c r="M73" s="999"/>
      <c r="N73" s="999"/>
      <c r="O73" s="999"/>
      <c r="P73" s="999"/>
      <c r="Q73" s="999"/>
      <c r="R73" s="999"/>
      <c r="S73" s="999"/>
      <c r="T73" s="999"/>
      <c r="U73" s="999"/>
      <c r="V73" s="999"/>
      <c r="W73" s="999"/>
      <c r="X73" s="999"/>
      <c r="Y73" s="999"/>
      <c r="Z73" s="999"/>
      <c r="AA73" s="999"/>
      <c r="AB73" s="999"/>
      <c r="AC73" s="999"/>
      <c r="AD73" s="999"/>
      <c r="AE73" s="999"/>
      <c r="AF73" s="999"/>
      <c r="AG73" s="999"/>
      <c r="AH73" s="999"/>
      <c r="AI73" s="999"/>
      <c r="AJ73" s="999"/>
      <c r="AK73" s="999"/>
      <c r="AL73" s="999"/>
      <c r="AM73" s="999"/>
      <c r="AN73" s="999"/>
      <c r="AO73" s="999"/>
      <c r="AP73" s="999"/>
      <c r="AQ73" s="999"/>
      <c r="AR73" s="999"/>
      <c r="AS73" s="999"/>
      <c r="AT73" s="1000"/>
      <c r="AU73" s="1001" t="s">
        <v>99</v>
      </c>
      <c r="AV73" s="1002"/>
      <c r="AW73" s="1002"/>
      <c r="AX73" s="1003"/>
      <c r="AY73" s="331">
        <f>Ф1Заполн!AY73</f>
        <v>0</v>
      </c>
      <c r="AZ73" s="981" t="str">
        <f>IF(Ф1Заполн!AZ73&gt;0,Ф1Заполн!AZ73,"-")</f>
        <v>-</v>
      </c>
      <c r="BA73" s="982"/>
      <c r="BB73" s="982"/>
      <c r="BC73" s="982"/>
      <c r="BD73" s="982"/>
      <c r="BE73" s="982"/>
      <c r="BF73" s="982"/>
      <c r="BG73" s="982"/>
      <c r="BH73" s="983"/>
      <c r="BI73" s="981" t="str">
        <f>IF(Ф1Заполн!BI73&gt;0,Ф1Заполн!BI73,"-")</f>
        <v>-</v>
      </c>
      <c r="BJ73" s="982"/>
      <c r="BK73" s="982"/>
      <c r="BL73" s="982"/>
      <c r="BM73" s="982"/>
      <c r="BN73" s="982"/>
      <c r="BO73" s="982"/>
      <c r="BP73" s="982"/>
      <c r="BQ73" s="983"/>
      <c r="BV73" s="73"/>
    </row>
    <row r="74" spans="1:79" ht="13.5" customHeight="1" x14ac:dyDescent="0.25">
      <c r="A74" s="998" t="s">
        <v>100</v>
      </c>
      <c r="B74" s="999"/>
      <c r="C74" s="999"/>
      <c r="D74" s="999"/>
      <c r="E74" s="999"/>
      <c r="F74" s="999"/>
      <c r="G74" s="999"/>
      <c r="H74" s="999"/>
      <c r="I74" s="999"/>
      <c r="J74" s="999"/>
      <c r="K74" s="999"/>
      <c r="L74" s="999"/>
      <c r="M74" s="999"/>
      <c r="N74" s="999"/>
      <c r="O74" s="999"/>
      <c r="P74" s="999"/>
      <c r="Q74" s="999"/>
      <c r="R74" s="999"/>
      <c r="S74" s="999"/>
      <c r="T74" s="999"/>
      <c r="U74" s="999"/>
      <c r="V74" s="999"/>
      <c r="W74" s="999"/>
      <c r="X74" s="999"/>
      <c r="Y74" s="999"/>
      <c r="Z74" s="999"/>
      <c r="AA74" s="999"/>
      <c r="AB74" s="999"/>
      <c r="AC74" s="999"/>
      <c r="AD74" s="999"/>
      <c r="AE74" s="999"/>
      <c r="AF74" s="999"/>
      <c r="AG74" s="999"/>
      <c r="AH74" s="999"/>
      <c r="AI74" s="999"/>
      <c r="AJ74" s="999"/>
      <c r="AK74" s="999"/>
      <c r="AL74" s="999"/>
      <c r="AM74" s="999"/>
      <c r="AN74" s="999"/>
      <c r="AO74" s="999"/>
      <c r="AP74" s="999"/>
      <c r="AQ74" s="999"/>
      <c r="AR74" s="999"/>
      <c r="AS74" s="999"/>
      <c r="AT74" s="1000"/>
      <c r="AU74" s="1001" t="s">
        <v>101</v>
      </c>
      <c r="AV74" s="1002"/>
      <c r="AW74" s="1002"/>
      <c r="AX74" s="1003"/>
      <c r="AY74" s="331">
        <f>Ф1Заполн!AY74</f>
        <v>0</v>
      </c>
      <c r="AZ74" s="981" t="str">
        <f>IF(Ф1Заполн!AZ74&gt;0,Ф1Заполн!AZ74,"-")</f>
        <v>-</v>
      </c>
      <c r="BA74" s="982"/>
      <c r="BB74" s="982"/>
      <c r="BC74" s="982"/>
      <c r="BD74" s="982"/>
      <c r="BE74" s="982"/>
      <c r="BF74" s="982"/>
      <c r="BG74" s="982"/>
      <c r="BH74" s="983"/>
      <c r="BI74" s="981" t="str">
        <f>IF(Ф1Заполн!BI74&gt;0,Ф1Заполн!BI74,"-")</f>
        <v>-</v>
      </c>
      <c r="BJ74" s="982"/>
      <c r="BK74" s="982"/>
      <c r="BL74" s="982"/>
      <c r="BM74" s="982"/>
      <c r="BN74" s="982"/>
      <c r="BO74" s="982"/>
      <c r="BP74" s="982"/>
      <c r="BQ74" s="983"/>
      <c r="BV74" s="73"/>
    </row>
    <row r="75" spans="1:79" ht="13.5" customHeight="1" x14ac:dyDescent="0.25">
      <c r="A75" s="997" t="s">
        <v>102</v>
      </c>
      <c r="B75" s="997"/>
      <c r="C75" s="997"/>
      <c r="D75" s="997"/>
      <c r="E75" s="997"/>
      <c r="F75" s="997"/>
      <c r="G75" s="997"/>
      <c r="H75" s="997"/>
      <c r="I75" s="997"/>
      <c r="J75" s="997"/>
      <c r="K75" s="997"/>
      <c r="L75" s="997"/>
      <c r="M75" s="997"/>
      <c r="N75" s="997"/>
      <c r="O75" s="997"/>
      <c r="P75" s="997"/>
      <c r="Q75" s="997"/>
      <c r="R75" s="997"/>
      <c r="S75" s="997"/>
      <c r="T75" s="997"/>
      <c r="U75" s="997"/>
      <c r="V75" s="997"/>
      <c r="W75" s="997"/>
      <c r="X75" s="997"/>
      <c r="Y75" s="997"/>
      <c r="Z75" s="997"/>
      <c r="AA75" s="997"/>
      <c r="AB75" s="997"/>
      <c r="AC75" s="997"/>
      <c r="AD75" s="997"/>
      <c r="AE75" s="997"/>
      <c r="AF75" s="997"/>
      <c r="AG75" s="997"/>
      <c r="AH75" s="997"/>
      <c r="AI75" s="997"/>
      <c r="AJ75" s="997"/>
      <c r="AK75" s="997"/>
      <c r="AL75" s="997"/>
      <c r="AM75" s="997"/>
      <c r="AN75" s="997"/>
      <c r="AO75" s="997"/>
      <c r="AP75" s="997"/>
      <c r="AQ75" s="997"/>
      <c r="AR75" s="997"/>
      <c r="AS75" s="997"/>
      <c r="AT75" s="997"/>
      <c r="AU75" s="987">
        <v>1190</v>
      </c>
      <c r="AV75" s="987"/>
      <c r="AW75" s="987"/>
      <c r="AX75" s="987"/>
      <c r="AY75" s="330">
        <f>Ф1Заполн!AY75</f>
        <v>0</v>
      </c>
      <c r="AZ75" s="981" t="str">
        <f>IF(Ф1Заполн!AZ75&gt;0,Ф1Заполн!AZ75,"-")</f>
        <v>-</v>
      </c>
      <c r="BA75" s="982"/>
      <c r="BB75" s="982"/>
      <c r="BC75" s="982"/>
      <c r="BD75" s="982"/>
      <c r="BE75" s="982"/>
      <c r="BF75" s="982"/>
      <c r="BG75" s="982"/>
      <c r="BH75" s="983"/>
      <c r="BI75" s="981" t="str">
        <f>IF(Ф1Заполн!BI75&gt;0,Ф1Заполн!BI75,"-")</f>
        <v>-</v>
      </c>
      <c r="BJ75" s="982"/>
      <c r="BK75" s="982"/>
      <c r="BL75" s="982"/>
      <c r="BM75" s="982"/>
      <c r="BN75" s="982"/>
      <c r="BO75" s="982"/>
      <c r="BP75" s="982"/>
      <c r="BQ75" s="983"/>
      <c r="BV75" s="73"/>
    </row>
    <row r="76" spans="1:79" ht="13.5" customHeight="1" x14ac:dyDescent="0.25">
      <c r="A76" s="1042" t="s">
        <v>103</v>
      </c>
      <c r="B76" s="1042"/>
      <c r="C76" s="1042"/>
      <c r="D76" s="1042"/>
      <c r="E76" s="1042"/>
      <c r="F76" s="1042"/>
      <c r="G76" s="1042"/>
      <c r="H76" s="1042"/>
      <c r="I76" s="1042"/>
      <c r="J76" s="1042"/>
      <c r="K76" s="1042"/>
      <c r="L76" s="1042"/>
      <c r="M76" s="1042"/>
      <c r="N76" s="1042"/>
      <c r="O76" s="1042"/>
      <c r="P76" s="1042"/>
      <c r="Q76" s="1042"/>
      <c r="R76" s="1042"/>
      <c r="S76" s="1042"/>
      <c r="T76" s="1042"/>
      <c r="U76" s="1042"/>
      <c r="V76" s="1042"/>
      <c r="W76" s="1042"/>
      <c r="X76" s="1042"/>
      <c r="Y76" s="1042"/>
      <c r="Z76" s="1042"/>
      <c r="AA76" s="1042"/>
      <c r="AB76" s="1042"/>
      <c r="AC76" s="1042"/>
      <c r="AD76" s="1042"/>
      <c r="AE76" s="1042"/>
      <c r="AF76" s="1042"/>
      <c r="AG76" s="1042"/>
      <c r="AH76" s="1042"/>
      <c r="AI76" s="1042"/>
      <c r="AJ76" s="1042"/>
      <c r="AK76" s="1042"/>
      <c r="AL76" s="1042"/>
      <c r="AM76" s="1042"/>
      <c r="AN76" s="1042"/>
      <c r="AO76" s="1042"/>
      <c r="AP76" s="1042"/>
      <c r="AQ76" s="1042"/>
      <c r="AR76" s="1042"/>
      <c r="AS76" s="1042"/>
      <c r="AT76" s="1042"/>
      <c r="AU76" s="1016">
        <v>1195</v>
      </c>
      <c r="AV76" s="1016"/>
      <c r="AW76" s="1016"/>
      <c r="AX76" s="1016"/>
      <c r="AY76" s="378">
        <f>Ф1Заполн!AY76</f>
        <v>0</v>
      </c>
      <c r="AZ76" s="981">
        <f>IF(Ф1Заполн!AZ76&gt;0,Ф1Заполн!AZ76,"-")</f>
        <v>6240</v>
      </c>
      <c r="BA76" s="982"/>
      <c r="BB76" s="982"/>
      <c r="BC76" s="982"/>
      <c r="BD76" s="982"/>
      <c r="BE76" s="982"/>
      <c r="BF76" s="982"/>
      <c r="BG76" s="982"/>
      <c r="BH76" s="983"/>
      <c r="BI76" s="981">
        <f>IF(Ф1Заполн!BI76&gt;0,Ф1Заполн!BI76,"-")</f>
        <v>27186</v>
      </c>
      <c r="BJ76" s="982"/>
      <c r="BK76" s="982"/>
      <c r="BL76" s="982"/>
      <c r="BM76" s="982"/>
      <c r="BN76" s="982"/>
      <c r="BO76" s="982"/>
      <c r="BP76" s="982"/>
      <c r="BQ76" s="983"/>
      <c r="BV76" s="73"/>
    </row>
    <row r="77" spans="1:79" ht="13.5" customHeight="1" x14ac:dyDescent="0.25">
      <c r="A77" s="1045" t="s">
        <v>104</v>
      </c>
      <c r="B77" s="1045"/>
      <c r="C77" s="1045"/>
      <c r="D77" s="1045"/>
      <c r="E77" s="1045"/>
      <c r="F77" s="1045"/>
      <c r="G77" s="1045"/>
      <c r="H77" s="1045"/>
      <c r="I77" s="1045"/>
      <c r="J77" s="1045"/>
      <c r="K77" s="1045"/>
      <c r="L77" s="1045"/>
      <c r="M77" s="1045"/>
      <c r="N77" s="1045"/>
      <c r="O77" s="1045"/>
      <c r="P77" s="1045"/>
      <c r="Q77" s="1045"/>
      <c r="R77" s="1045"/>
      <c r="S77" s="1045"/>
      <c r="T77" s="1045"/>
      <c r="U77" s="1045"/>
      <c r="V77" s="1045"/>
      <c r="W77" s="1045"/>
      <c r="X77" s="1045"/>
      <c r="Y77" s="1045"/>
      <c r="Z77" s="1045"/>
      <c r="AA77" s="1045"/>
      <c r="AB77" s="1045"/>
      <c r="AC77" s="1045"/>
      <c r="AD77" s="1045"/>
      <c r="AE77" s="1045"/>
      <c r="AF77" s="1045"/>
      <c r="AG77" s="1045"/>
      <c r="AH77" s="1045"/>
      <c r="AI77" s="1045"/>
      <c r="AJ77" s="1045"/>
      <c r="AK77" s="1045"/>
      <c r="AL77" s="1045"/>
      <c r="AM77" s="1045"/>
      <c r="AN77" s="1045"/>
      <c r="AO77" s="1045"/>
      <c r="AP77" s="1045"/>
      <c r="AQ77" s="1045"/>
      <c r="AR77" s="1045"/>
      <c r="AS77" s="1045"/>
      <c r="AT77" s="1045"/>
      <c r="AU77" s="1016">
        <v>1200</v>
      </c>
      <c r="AV77" s="1016"/>
      <c r="AW77" s="1016"/>
      <c r="AX77" s="1016"/>
      <c r="AY77" s="378" t="str">
        <f>Ф1Заполн!AY77</f>
        <v>9</v>
      </c>
      <c r="AZ77" s="981" t="str">
        <f>IF(Ф1Заполн!AZ77&gt;0,Ф1Заполн!AZ77,"-")</f>
        <v>-</v>
      </c>
      <c r="BA77" s="982"/>
      <c r="BB77" s="982"/>
      <c r="BC77" s="982"/>
      <c r="BD77" s="982"/>
      <c r="BE77" s="982"/>
      <c r="BF77" s="982"/>
      <c r="BG77" s="982"/>
      <c r="BH77" s="983"/>
      <c r="BI77" s="981">
        <f>IF(Ф1Заполн!BI77&gt;0,Ф1Заполн!BI77,"-")</f>
        <v>363</v>
      </c>
      <c r="BJ77" s="982"/>
      <c r="BK77" s="982"/>
      <c r="BL77" s="982"/>
      <c r="BM77" s="982"/>
      <c r="BN77" s="982"/>
      <c r="BO77" s="982"/>
      <c r="BP77" s="982"/>
      <c r="BQ77" s="983"/>
      <c r="BV77" s="73"/>
    </row>
    <row r="78" spans="1:79" ht="13.5" customHeight="1" x14ac:dyDescent="0.25">
      <c r="A78" s="1042" t="s">
        <v>105</v>
      </c>
      <c r="B78" s="1042"/>
      <c r="C78" s="1042"/>
      <c r="D78" s="1042"/>
      <c r="E78" s="1042"/>
      <c r="F78" s="1042"/>
      <c r="G78" s="1042"/>
      <c r="H78" s="1042"/>
      <c r="I78" s="1042"/>
      <c r="J78" s="1042"/>
      <c r="K78" s="1042"/>
      <c r="L78" s="1042"/>
      <c r="M78" s="1042"/>
      <c r="N78" s="1042"/>
      <c r="O78" s="1042"/>
      <c r="P78" s="1042"/>
      <c r="Q78" s="1042"/>
      <c r="R78" s="1042"/>
      <c r="S78" s="1042"/>
      <c r="T78" s="1042"/>
      <c r="U78" s="1042"/>
      <c r="V78" s="1042"/>
      <c r="W78" s="1042"/>
      <c r="X78" s="1042"/>
      <c r="Y78" s="1042"/>
      <c r="Z78" s="1042"/>
      <c r="AA78" s="1042"/>
      <c r="AB78" s="1042"/>
      <c r="AC78" s="1042"/>
      <c r="AD78" s="1042"/>
      <c r="AE78" s="1042"/>
      <c r="AF78" s="1042"/>
      <c r="AG78" s="1042"/>
      <c r="AH78" s="1042"/>
      <c r="AI78" s="1042"/>
      <c r="AJ78" s="1042"/>
      <c r="AK78" s="1042"/>
      <c r="AL78" s="1042"/>
      <c r="AM78" s="1042"/>
      <c r="AN78" s="1042"/>
      <c r="AO78" s="1042"/>
      <c r="AP78" s="1042"/>
      <c r="AQ78" s="1042"/>
      <c r="AR78" s="1042"/>
      <c r="AS78" s="1042"/>
      <c r="AT78" s="1042"/>
      <c r="AU78" s="1046">
        <v>1300</v>
      </c>
      <c r="AV78" s="1046"/>
      <c r="AW78" s="1046"/>
      <c r="AX78" s="1046"/>
      <c r="AY78" s="379">
        <f>Ф1Заполн!AY78</f>
        <v>0</v>
      </c>
      <c r="AZ78" s="981">
        <f>IF(Ф1Заполн!AZ78&gt;0,Ф1Заполн!AZ78,"-")</f>
        <v>6240</v>
      </c>
      <c r="BA78" s="982"/>
      <c r="BB78" s="982"/>
      <c r="BC78" s="982"/>
      <c r="BD78" s="982"/>
      <c r="BE78" s="982"/>
      <c r="BF78" s="982"/>
      <c r="BG78" s="982"/>
      <c r="BH78" s="983"/>
      <c r="BI78" s="981">
        <f>IF(Ф1Заполн!BI78&gt;0,Ф1Заполн!BI78,"-")</f>
        <v>27549</v>
      </c>
      <c r="BJ78" s="982"/>
      <c r="BK78" s="982"/>
      <c r="BL78" s="982"/>
      <c r="BM78" s="982"/>
      <c r="BN78" s="982"/>
      <c r="BO78" s="982"/>
      <c r="BP78" s="982"/>
      <c r="BQ78" s="983"/>
      <c r="BV78" s="73"/>
    </row>
    <row r="79" spans="1:79" ht="6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3"/>
      <c r="AV79" s="13"/>
      <c r="AW79" s="13"/>
      <c r="AX79" s="13"/>
      <c r="AY79" s="13"/>
      <c r="AZ79" s="14"/>
      <c r="BA79" s="14"/>
      <c r="BB79" s="14"/>
      <c r="BC79" s="14"/>
      <c r="BD79" s="14"/>
      <c r="BE79" s="14"/>
      <c r="BF79" s="14"/>
      <c r="BG79" s="14"/>
      <c r="BH79" s="14"/>
      <c r="BI79" s="15"/>
      <c r="BJ79" s="15"/>
      <c r="BK79" s="15"/>
      <c r="BL79" s="15"/>
      <c r="BM79" s="15"/>
      <c r="BN79" s="15"/>
      <c r="BO79" s="15"/>
      <c r="BP79" s="15"/>
      <c r="BQ79" s="15"/>
      <c r="BR79" s="2"/>
      <c r="BV79" s="73"/>
    </row>
    <row r="80" spans="1:79" s="72" customFormat="1" ht="18.75" customHeight="1" x14ac:dyDescent="0.25">
      <c r="A80" s="962" t="s">
        <v>106</v>
      </c>
      <c r="B80" s="962"/>
      <c r="C80" s="962"/>
      <c r="D80" s="962"/>
      <c r="E80" s="962"/>
      <c r="F80" s="962"/>
      <c r="G80" s="962"/>
      <c r="H80" s="962"/>
      <c r="I80" s="962"/>
      <c r="J80" s="962"/>
      <c r="K80" s="962"/>
      <c r="L80" s="962"/>
      <c r="M80" s="962"/>
      <c r="N80" s="962"/>
      <c r="O80" s="962"/>
      <c r="P80" s="962"/>
      <c r="Q80" s="962"/>
      <c r="R80" s="962"/>
      <c r="S80" s="962"/>
      <c r="T80" s="962"/>
      <c r="U80" s="962"/>
      <c r="V80" s="962"/>
      <c r="W80" s="962"/>
      <c r="X80" s="962"/>
      <c r="Y80" s="962"/>
      <c r="Z80" s="962"/>
      <c r="AA80" s="962"/>
      <c r="AB80" s="962"/>
      <c r="AC80" s="962"/>
      <c r="AD80" s="962"/>
      <c r="AE80" s="962"/>
      <c r="AF80" s="962"/>
      <c r="AG80" s="962"/>
      <c r="AH80" s="962"/>
      <c r="AI80" s="962"/>
      <c r="AJ80" s="962"/>
      <c r="AK80" s="962"/>
      <c r="AL80" s="962"/>
      <c r="AM80" s="962"/>
      <c r="AN80" s="962"/>
      <c r="AO80" s="962"/>
      <c r="AP80" s="962"/>
      <c r="AQ80" s="962"/>
      <c r="AR80" s="962"/>
      <c r="AS80" s="962"/>
      <c r="AT80" s="962"/>
      <c r="AU80" s="962" t="s">
        <v>107</v>
      </c>
      <c r="AV80" s="962"/>
      <c r="AW80" s="962"/>
      <c r="AX80" s="962"/>
      <c r="AY80" s="1047" t="s">
        <v>484</v>
      </c>
      <c r="AZ80" s="962" t="s">
        <v>27</v>
      </c>
      <c r="BA80" s="962"/>
      <c r="BB80" s="962"/>
      <c r="BC80" s="962"/>
      <c r="BD80" s="962"/>
      <c r="BE80" s="962"/>
      <c r="BF80" s="962"/>
      <c r="BG80" s="962"/>
      <c r="BH80" s="962"/>
      <c r="BI80" s="962" t="s">
        <v>28</v>
      </c>
      <c r="BJ80" s="962"/>
      <c r="BK80" s="962"/>
      <c r="BL80" s="962"/>
      <c r="BM80" s="962"/>
      <c r="BN80" s="962"/>
      <c r="BO80" s="962"/>
      <c r="BP80" s="962"/>
      <c r="BQ80" s="962"/>
      <c r="BV80" s="73"/>
      <c r="BW80"/>
      <c r="BX80"/>
      <c r="BY80"/>
      <c r="BZ80"/>
      <c r="CA80"/>
    </row>
    <row r="81" spans="1:79" s="72" customFormat="1" ht="25.5" customHeight="1" x14ac:dyDescent="0.25">
      <c r="A81" s="962"/>
      <c r="B81" s="962"/>
      <c r="C81" s="962"/>
      <c r="D81" s="962"/>
      <c r="E81" s="962"/>
      <c r="F81" s="962"/>
      <c r="G81" s="962"/>
      <c r="H81" s="962"/>
      <c r="I81" s="962"/>
      <c r="J81" s="962"/>
      <c r="K81" s="962"/>
      <c r="L81" s="962"/>
      <c r="M81" s="962"/>
      <c r="N81" s="962"/>
      <c r="O81" s="962"/>
      <c r="P81" s="962"/>
      <c r="Q81" s="962"/>
      <c r="R81" s="962"/>
      <c r="S81" s="962"/>
      <c r="T81" s="962"/>
      <c r="U81" s="962"/>
      <c r="V81" s="962"/>
      <c r="W81" s="962"/>
      <c r="X81" s="962"/>
      <c r="Y81" s="962"/>
      <c r="Z81" s="962"/>
      <c r="AA81" s="962"/>
      <c r="AB81" s="962"/>
      <c r="AC81" s="962"/>
      <c r="AD81" s="962"/>
      <c r="AE81" s="962"/>
      <c r="AF81" s="962"/>
      <c r="AG81" s="962"/>
      <c r="AH81" s="962"/>
      <c r="AI81" s="962"/>
      <c r="AJ81" s="962"/>
      <c r="AK81" s="962"/>
      <c r="AL81" s="962"/>
      <c r="AM81" s="962"/>
      <c r="AN81" s="962"/>
      <c r="AO81" s="962"/>
      <c r="AP81" s="962"/>
      <c r="AQ81" s="962"/>
      <c r="AR81" s="962"/>
      <c r="AS81" s="962"/>
      <c r="AT81" s="962"/>
      <c r="AU81" s="962"/>
      <c r="AV81" s="962"/>
      <c r="AW81" s="962"/>
      <c r="AX81" s="962"/>
      <c r="AY81" s="1048"/>
      <c r="AZ81" s="962"/>
      <c r="BA81" s="962"/>
      <c r="BB81" s="962"/>
      <c r="BC81" s="962"/>
      <c r="BD81" s="962"/>
      <c r="BE81" s="962"/>
      <c r="BF81" s="962"/>
      <c r="BG81" s="962"/>
      <c r="BH81" s="962"/>
      <c r="BI81" s="962"/>
      <c r="BJ81" s="962"/>
      <c r="BK81" s="962"/>
      <c r="BL81" s="962"/>
      <c r="BM81" s="962"/>
      <c r="BN81" s="962"/>
      <c r="BO81" s="962"/>
      <c r="BP81" s="962"/>
      <c r="BQ81" s="962"/>
      <c r="BV81" s="73"/>
      <c r="BW81"/>
      <c r="BX81"/>
      <c r="BY81"/>
      <c r="BZ81"/>
      <c r="CA81"/>
    </row>
    <row r="82" spans="1:79" s="72" customFormat="1" ht="13.5" customHeight="1" x14ac:dyDescent="0.25">
      <c r="A82" s="1043">
        <v>1</v>
      </c>
      <c r="B82" s="1043"/>
      <c r="C82" s="1043"/>
      <c r="D82" s="1043"/>
      <c r="E82" s="1043"/>
      <c r="F82" s="1043"/>
      <c r="G82" s="1043"/>
      <c r="H82" s="1043"/>
      <c r="I82" s="1043"/>
      <c r="J82" s="1043"/>
      <c r="K82" s="1043"/>
      <c r="L82" s="1043"/>
      <c r="M82" s="1043"/>
      <c r="N82" s="1043"/>
      <c r="O82" s="1043"/>
      <c r="P82" s="1043"/>
      <c r="Q82" s="1043"/>
      <c r="R82" s="1043"/>
      <c r="S82" s="1043"/>
      <c r="T82" s="1043"/>
      <c r="U82" s="1043"/>
      <c r="V82" s="1043"/>
      <c r="W82" s="1043"/>
      <c r="X82" s="1043"/>
      <c r="Y82" s="1043"/>
      <c r="Z82" s="1043"/>
      <c r="AA82" s="1043"/>
      <c r="AB82" s="1043"/>
      <c r="AC82" s="1043"/>
      <c r="AD82" s="1043"/>
      <c r="AE82" s="1043"/>
      <c r="AF82" s="1043"/>
      <c r="AG82" s="1043"/>
      <c r="AH82" s="1043"/>
      <c r="AI82" s="1043"/>
      <c r="AJ82" s="1043"/>
      <c r="AK82" s="1043"/>
      <c r="AL82" s="1043"/>
      <c r="AM82" s="1043"/>
      <c r="AN82" s="1043"/>
      <c r="AO82" s="1043"/>
      <c r="AP82" s="1043"/>
      <c r="AQ82" s="1043"/>
      <c r="AR82" s="1043"/>
      <c r="AS82" s="1043"/>
      <c r="AT82" s="1043"/>
      <c r="AU82" s="1044">
        <v>2</v>
      </c>
      <c r="AV82" s="1044"/>
      <c r="AW82" s="1044"/>
      <c r="AX82" s="1044"/>
      <c r="AY82" s="329" t="s">
        <v>485</v>
      </c>
      <c r="AZ82" s="1044" t="s">
        <v>486</v>
      </c>
      <c r="BA82" s="1044"/>
      <c r="BB82" s="1044"/>
      <c r="BC82" s="1044"/>
      <c r="BD82" s="1044"/>
      <c r="BE82" s="1044"/>
      <c r="BF82" s="1044"/>
      <c r="BG82" s="1044"/>
      <c r="BH82" s="1044"/>
      <c r="BI82" s="962" t="s">
        <v>487</v>
      </c>
      <c r="BJ82" s="962"/>
      <c r="BK82" s="962"/>
      <c r="BL82" s="962"/>
      <c r="BM82" s="962"/>
      <c r="BN82" s="962"/>
      <c r="BO82" s="962"/>
      <c r="BP82" s="962"/>
      <c r="BQ82" s="962"/>
      <c r="BV82" s="73"/>
      <c r="BW82"/>
      <c r="BX82"/>
      <c r="BY82"/>
      <c r="BZ82"/>
      <c r="CA82"/>
    </row>
    <row r="83" spans="1:79" s="72" customFormat="1" ht="13.5" customHeight="1" x14ac:dyDescent="0.25">
      <c r="A83" s="971" t="s">
        <v>108</v>
      </c>
      <c r="B83" s="972"/>
      <c r="C83" s="972"/>
      <c r="D83" s="972"/>
      <c r="E83" s="972"/>
      <c r="F83" s="972"/>
      <c r="G83" s="972"/>
      <c r="H83" s="972"/>
      <c r="I83" s="972"/>
      <c r="J83" s="972"/>
      <c r="K83" s="972"/>
      <c r="L83" s="972"/>
      <c r="M83" s="972"/>
      <c r="N83" s="972"/>
      <c r="O83" s="972"/>
      <c r="P83" s="972"/>
      <c r="Q83" s="972"/>
      <c r="R83" s="972"/>
      <c r="S83" s="972"/>
      <c r="T83" s="972"/>
      <c r="U83" s="972"/>
      <c r="V83" s="972"/>
      <c r="W83" s="972"/>
      <c r="X83" s="972"/>
      <c r="Y83" s="972"/>
      <c r="Z83" s="972"/>
      <c r="AA83" s="972"/>
      <c r="AB83" s="972"/>
      <c r="AC83" s="972"/>
      <c r="AD83" s="972"/>
      <c r="AE83" s="972"/>
      <c r="AF83" s="972"/>
      <c r="AG83" s="972"/>
      <c r="AH83" s="972"/>
      <c r="AI83" s="972"/>
      <c r="AJ83" s="972"/>
      <c r="AK83" s="972"/>
      <c r="AL83" s="972"/>
      <c r="AM83" s="972"/>
      <c r="AN83" s="972"/>
      <c r="AO83" s="972"/>
      <c r="AP83" s="972"/>
      <c r="AQ83" s="972"/>
      <c r="AR83" s="972"/>
      <c r="AS83" s="972"/>
      <c r="AT83" s="973"/>
      <c r="AU83" s="1049">
        <v>1400</v>
      </c>
      <c r="AV83" s="1050"/>
      <c r="AW83" s="1050"/>
      <c r="AX83" s="1051"/>
      <c r="AY83" s="1058" t="str">
        <f>Ф1Заполн!AY84</f>
        <v>10,11</v>
      </c>
      <c r="AZ83" s="1031">
        <f>IF(Ф1Заполн!AZ84&gt;0,Ф1Заполн!AZ84,"-")</f>
        <v>10100</v>
      </c>
      <c r="BA83" s="1032"/>
      <c r="BB83" s="1032"/>
      <c r="BC83" s="1032"/>
      <c r="BD83" s="1032"/>
      <c r="BE83" s="1032"/>
      <c r="BF83" s="1032"/>
      <c r="BG83" s="1032"/>
      <c r="BH83" s="1033"/>
      <c r="BI83" s="1031">
        <f>IF(Ф1Заполн!BI84&gt;0,Ф1Заполн!BI84,"-")</f>
        <v>18600</v>
      </c>
      <c r="BJ83" s="1032"/>
      <c r="BK83" s="1032"/>
      <c r="BL83" s="1032"/>
      <c r="BM83" s="1032"/>
      <c r="BN83" s="1032"/>
      <c r="BO83" s="1032"/>
      <c r="BP83" s="1032"/>
      <c r="BQ83" s="1033"/>
      <c r="BV83" s="73"/>
      <c r="BW83"/>
      <c r="BX83"/>
      <c r="BY83"/>
      <c r="BZ83"/>
      <c r="CA83"/>
    </row>
    <row r="84" spans="1:79" s="72" customFormat="1" ht="13.5" customHeight="1" x14ac:dyDescent="0.25">
      <c r="A84" s="1037" t="s">
        <v>109</v>
      </c>
      <c r="B84" s="1038"/>
      <c r="C84" s="1038"/>
      <c r="D84" s="1038"/>
      <c r="E84" s="1038"/>
      <c r="F84" s="1038"/>
      <c r="G84" s="1038"/>
      <c r="H84" s="1038"/>
      <c r="I84" s="1038"/>
      <c r="J84" s="1038"/>
      <c r="K84" s="1038"/>
      <c r="L84" s="1038"/>
      <c r="M84" s="1038"/>
      <c r="N84" s="1038"/>
      <c r="O84" s="1038"/>
      <c r="P84" s="1038"/>
      <c r="Q84" s="1038"/>
      <c r="R84" s="1038"/>
      <c r="S84" s="1038"/>
      <c r="T84" s="1038"/>
      <c r="U84" s="1038"/>
      <c r="V84" s="1038"/>
      <c r="W84" s="1038"/>
      <c r="X84" s="1038"/>
      <c r="Y84" s="1038"/>
      <c r="Z84" s="1038"/>
      <c r="AA84" s="1038"/>
      <c r="AB84" s="1038"/>
      <c r="AC84" s="1038"/>
      <c r="AD84" s="1038"/>
      <c r="AE84" s="1038"/>
      <c r="AF84" s="1038"/>
      <c r="AG84" s="1038"/>
      <c r="AH84" s="1038"/>
      <c r="AI84" s="1038"/>
      <c r="AJ84" s="1038"/>
      <c r="AK84" s="1038"/>
      <c r="AL84" s="1038"/>
      <c r="AM84" s="1038"/>
      <c r="AN84" s="1038"/>
      <c r="AO84" s="1038"/>
      <c r="AP84" s="1038"/>
      <c r="AQ84" s="1038"/>
      <c r="AR84" s="1038"/>
      <c r="AS84" s="1038"/>
      <c r="AT84" s="1039"/>
      <c r="AU84" s="1052"/>
      <c r="AV84" s="1053"/>
      <c r="AW84" s="1053"/>
      <c r="AX84" s="1054"/>
      <c r="AY84" s="1059"/>
      <c r="AZ84" s="1034"/>
      <c r="BA84" s="1035"/>
      <c r="BB84" s="1035"/>
      <c r="BC84" s="1035"/>
      <c r="BD84" s="1035"/>
      <c r="BE84" s="1035"/>
      <c r="BF84" s="1035"/>
      <c r="BG84" s="1035"/>
      <c r="BH84" s="1036"/>
      <c r="BI84" s="1034"/>
      <c r="BJ84" s="1035"/>
      <c r="BK84" s="1035"/>
      <c r="BL84" s="1035"/>
      <c r="BM84" s="1035"/>
      <c r="BN84" s="1035"/>
      <c r="BO84" s="1035"/>
      <c r="BP84" s="1035"/>
      <c r="BQ84" s="1036"/>
      <c r="BV84" s="73"/>
      <c r="BW84"/>
      <c r="BX84"/>
      <c r="BY84"/>
      <c r="BZ84"/>
      <c r="CA84"/>
    </row>
    <row r="85" spans="1:79" s="72" customFormat="1" ht="13.5" customHeight="1" x14ac:dyDescent="0.25">
      <c r="A85" s="998" t="s">
        <v>110</v>
      </c>
      <c r="B85" s="999"/>
      <c r="C85" s="999"/>
      <c r="D85" s="999"/>
      <c r="E85" s="999"/>
      <c r="F85" s="999"/>
      <c r="G85" s="999"/>
      <c r="H85" s="999"/>
      <c r="I85" s="999"/>
      <c r="J85" s="999"/>
      <c r="K85" s="999"/>
      <c r="L85" s="999"/>
      <c r="M85" s="999"/>
      <c r="N85" s="999"/>
      <c r="O85" s="999"/>
      <c r="P85" s="999"/>
      <c r="Q85" s="999"/>
      <c r="R85" s="999"/>
      <c r="S85" s="999"/>
      <c r="T85" s="999"/>
      <c r="U85" s="999"/>
      <c r="V85" s="999"/>
      <c r="W85" s="999"/>
      <c r="X85" s="999"/>
      <c r="Y85" s="999"/>
      <c r="Z85" s="999"/>
      <c r="AA85" s="999"/>
      <c r="AB85" s="999"/>
      <c r="AC85" s="999"/>
      <c r="AD85" s="999"/>
      <c r="AE85" s="999"/>
      <c r="AF85" s="999"/>
      <c r="AG85" s="999"/>
      <c r="AH85" s="999"/>
      <c r="AI85" s="999"/>
      <c r="AJ85" s="999"/>
      <c r="AK85" s="999"/>
      <c r="AL85" s="999"/>
      <c r="AM85" s="999"/>
      <c r="AN85" s="999"/>
      <c r="AO85" s="999"/>
      <c r="AP85" s="999"/>
      <c r="AQ85" s="999"/>
      <c r="AR85" s="999"/>
      <c r="AS85" s="999"/>
      <c r="AT85" s="1000"/>
      <c r="AU85" s="1055" t="s">
        <v>111</v>
      </c>
      <c r="AV85" s="1056"/>
      <c r="AW85" s="1056"/>
      <c r="AX85" s="1057"/>
      <c r="AY85" s="328">
        <f>Ф1Заполн!AY85</f>
        <v>0</v>
      </c>
      <c r="AZ85" s="981" t="str">
        <f>IF(Ф1Заполн!AZ85&gt;0,Ф1Заполн!AZ85,"-")</f>
        <v>-</v>
      </c>
      <c r="BA85" s="982"/>
      <c r="BB85" s="982"/>
      <c r="BC85" s="982"/>
      <c r="BD85" s="982"/>
      <c r="BE85" s="982"/>
      <c r="BF85" s="982"/>
      <c r="BG85" s="982"/>
      <c r="BH85" s="983"/>
      <c r="BI85" s="981" t="str">
        <f>IF(Ф1Заполн!BI85&gt;0,Ф1Заполн!BI85,"-")</f>
        <v>-</v>
      </c>
      <c r="BJ85" s="982"/>
      <c r="BK85" s="982"/>
      <c r="BL85" s="982"/>
      <c r="BM85" s="982"/>
      <c r="BN85" s="982"/>
      <c r="BO85" s="982"/>
      <c r="BP85" s="982"/>
      <c r="BQ85" s="983"/>
      <c r="BV85" s="73"/>
      <c r="BW85"/>
      <c r="BX85"/>
      <c r="BY85"/>
      <c r="BZ85"/>
      <c r="CA85"/>
    </row>
    <row r="86" spans="1:79" s="72" customFormat="1" ht="13.5" customHeight="1" x14ac:dyDescent="0.25">
      <c r="A86" s="1017" t="s">
        <v>112</v>
      </c>
      <c r="B86" s="1017"/>
      <c r="C86" s="1017"/>
      <c r="D86" s="1017"/>
      <c r="E86" s="1017"/>
      <c r="F86" s="1017"/>
      <c r="G86" s="1017"/>
      <c r="H86" s="1017"/>
      <c r="I86" s="1017"/>
      <c r="J86" s="1017"/>
      <c r="K86" s="1017"/>
      <c r="L86" s="1017"/>
      <c r="M86" s="1017"/>
      <c r="N86" s="1017"/>
      <c r="O86" s="1017"/>
      <c r="P86" s="1017"/>
      <c r="Q86" s="1017"/>
      <c r="R86" s="1017"/>
      <c r="S86" s="1017"/>
      <c r="T86" s="1017"/>
      <c r="U86" s="1017"/>
      <c r="V86" s="1017"/>
      <c r="W86" s="1017"/>
      <c r="X86" s="1017"/>
      <c r="Y86" s="1017"/>
      <c r="Z86" s="1017"/>
      <c r="AA86" s="1017"/>
      <c r="AB86" s="1017"/>
      <c r="AC86" s="1017"/>
      <c r="AD86" s="1017"/>
      <c r="AE86" s="1017"/>
      <c r="AF86" s="1017"/>
      <c r="AG86" s="1017"/>
      <c r="AH86" s="1017"/>
      <c r="AI86" s="1017"/>
      <c r="AJ86" s="1017"/>
      <c r="AK86" s="1017"/>
      <c r="AL86" s="1017"/>
      <c r="AM86" s="1017"/>
      <c r="AN86" s="1017"/>
      <c r="AO86" s="1017"/>
      <c r="AP86" s="1017"/>
      <c r="AQ86" s="1017"/>
      <c r="AR86" s="1017"/>
      <c r="AS86" s="1017"/>
      <c r="AT86" s="1017"/>
      <c r="AU86" s="962">
        <v>1405</v>
      </c>
      <c r="AV86" s="962"/>
      <c r="AW86" s="962"/>
      <c r="AX86" s="962"/>
      <c r="AY86" s="380">
        <f>Ф1Заполн!AY86</f>
        <v>0</v>
      </c>
      <c r="AZ86" s="981" t="str">
        <f>IF(Ф1Заполн!AZ86&gt;0,Ф1Заполн!AZ86,"-")</f>
        <v>-</v>
      </c>
      <c r="BA86" s="982"/>
      <c r="BB86" s="982"/>
      <c r="BC86" s="982"/>
      <c r="BD86" s="982"/>
      <c r="BE86" s="982"/>
      <c r="BF86" s="982"/>
      <c r="BG86" s="982"/>
      <c r="BH86" s="983"/>
      <c r="BI86" s="981" t="str">
        <f>IF(Ф1Заполн!BI86&gt;0,Ф1Заполн!BI86,"-")</f>
        <v>-</v>
      </c>
      <c r="BJ86" s="982"/>
      <c r="BK86" s="982"/>
      <c r="BL86" s="982"/>
      <c r="BM86" s="982"/>
      <c r="BN86" s="982"/>
      <c r="BO86" s="982"/>
      <c r="BP86" s="982"/>
      <c r="BQ86" s="983"/>
      <c r="BV86" s="73"/>
      <c r="BW86"/>
      <c r="BX86"/>
      <c r="BY86"/>
      <c r="BZ86"/>
      <c r="CA86"/>
    </row>
    <row r="87" spans="1:79" s="72" customFormat="1" ht="13.5" customHeight="1" x14ac:dyDescent="0.25">
      <c r="A87" s="1041" t="s">
        <v>113</v>
      </c>
      <c r="B87" s="1041"/>
      <c r="C87" s="1041"/>
      <c r="D87" s="1041"/>
      <c r="E87" s="1041"/>
      <c r="F87" s="1041"/>
      <c r="G87" s="1041"/>
      <c r="H87" s="1041"/>
      <c r="I87" s="1041"/>
      <c r="J87" s="1041"/>
      <c r="K87" s="1041"/>
      <c r="L87" s="1041"/>
      <c r="M87" s="1041"/>
      <c r="N87" s="1041"/>
      <c r="O87" s="1041"/>
      <c r="P87" s="1041"/>
      <c r="Q87" s="1041"/>
      <c r="R87" s="1041"/>
      <c r="S87" s="1041"/>
      <c r="T87" s="1041"/>
      <c r="U87" s="1041"/>
      <c r="V87" s="1041"/>
      <c r="W87" s="1041"/>
      <c r="X87" s="1041"/>
      <c r="Y87" s="1041"/>
      <c r="Z87" s="1041"/>
      <c r="AA87" s="1041"/>
      <c r="AB87" s="1041"/>
      <c r="AC87" s="1041"/>
      <c r="AD87" s="1041"/>
      <c r="AE87" s="1041"/>
      <c r="AF87" s="1041"/>
      <c r="AG87" s="1041"/>
      <c r="AH87" s="1041"/>
      <c r="AI87" s="1041"/>
      <c r="AJ87" s="1041"/>
      <c r="AK87" s="1041"/>
      <c r="AL87" s="1041"/>
      <c r="AM87" s="1041"/>
      <c r="AN87" s="1041"/>
      <c r="AO87" s="1041"/>
      <c r="AP87" s="1041"/>
      <c r="AQ87" s="1041"/>
      <c r="AR87" s="1041"/>
      <c r="AS87" s="1041"/>
      <c r="AT87" s="1041"/>
      <c r="AU87" s="962">
        <v>1410</v>
      </c>
      <c r="AV87" s="962"/>
      <c r="AW87" s="962"/>
      <c r="AX87" s="962"/>
      <c r="AY87" s="380">
        <f>Ф1Заполн!AY87</f>
        <v>0</v>
      </c>
      <c r="AZ87" s="981" t="str">
        <f>IF(Ф1Заполн!AZ87&gt;0,Ф1Заполн!AZ87,"-")</f>
        <v>-</v>
      </c>
      <c r="BA87" s="982"/>
      <c r="BB87" s="982"/>
      <c r="BC87" s="982"/>
      <c r="BD87" s="982"/>
      <c r="BE87" s="982"/>
      <c r="BF87" s="982"/>
      <c r="BG87" s="982"/>
      <c r="BH87" s="983"/>
      <c r="BI87" s="981" t="str">
        <f>IF(Ф1Заполн!BI87&gt;0,Ф1Заполн!BI87,"-")</f>
        <v>-</v>
      </c>
      <c r="BJ87" s="982"/>
      <c r="BK87" s="982"/>
      <c r="BL87" s="982"/>
      <c r="BM87" s="982"/>
      <c r="BN87" s="982"/>
      <c r="BO87" s="982"/>
      <c r="BP87" s="982"/>
      <c r="BQ87" s="983"/>
      <c r="BV87" s="73"/>
      <c r="BW87"/>
      <c r="BX87"/>
      <c r="BY87"/>
      <c r="BZ87"/>
      <c r="CA87"/>
    </row>
    <row r="88" spans="1:79" s="72" customFormat="1" ht="13.5" customHeight="1" x14ac:dyDescent="0.25">
      <c r="A88" s="998" t="s">
        <v>114</v>
      </c>
      <c r="B88" s="999"/>
      <c r="C88" s="999"/>
      <c r="D88" s="999"/>
      <c r="E88" s="999"/>
      <c r="F88" s="999"/>
      <c r="G88" s="999"/>
      <c r="H88" s="999"/>
      <c r="I88" s="999"/>
      <c r="J88" s="999"/>
      <c r="K88" s="999"/>
      <c r="L88" s="999"/>
      <c r="M88" s="999"/>
      <c r="N88" s="999"/>
      <c r="O88" s="999"/>
      <c r="P88" s="999"/>
      <c r="Q88" s="999"/>
      <c r="R88" s="999"/>
      <c r="S88" s="999"/>
      <c r="T88" s="999"/>
      <c r="U88" s="999"/>
      <c r="V88" s="999"/>
      <c r="W88" s="999"/>
      <c r="X88" s="999"/>
      <c r="Y88" s="999"/>
      <c r="Z88" s="999"/>
      <c r="AA88" s="999"/>
      <c r="AB88" s="999"/>
      <c r="AC88" s="999"/>
      <c r="AD88" s="999"/>
      <c r="AE88" s="999"/>
      <c r="AF88" s="999"/>
      <c r="AG88" s="999"/>
      <c r="AH88" s="999"/>
      <c r="AI88" s="999"/>
      <c r="AJ88" s="999"/>
      <c r="AK88" s="999"/>
      <c r="AL88" s="999"/>
      <c r="AM88" s="999"/>
      <c r="AN88" s="999"/>
      <c r="AO88" s="999"/>
      <c r="AP88" s="999"/>
      <c r="AQ88" s="999"/>
      <c r="AR88" s="999"/>
      <c r="AS88" s="999"/>
      <c r="AT88" s="1000"/>
      <c r="AU88" s="1061" t="s">
        <v>115</v>
      </c>
      <c r="AV88" s="1062"/>
      <c r="AW88" s="1062"/>
      <c r="AX88" s="1063"/>
      <c r="AY88" s="381">
        <f>Ф1Заполн!AY88</f>
        <v>0</v>
      </c>
      <c r="AZ88" s="981" t="str">
        <f>IF(Ф1Заполн!AZ88&gt;0,Ф1Заполн!AZ88,"-")</f>
        <v>-</v>
      </c>
      <c r="BA88" s="982"/>
      <c r="BB88" s="982"/>
      <c r="BC88" s="982"/>
      <c r="BD88" s="982"/>
      <c r="BE88" s="982"/>
      <c r="BF88" s="982"/>
      <c r="BG88" s="982"/>
      <c r="BH88" s="983"/>
      <c r="BI88" s="981" t="str">
        <f>IF(Ф1Заполн!BI88&gt;0,Ф1Заполн!BI88,"-")</f>
        <v>-</v>
      </c>
      <c r="BJ88" s="982"/>
      <c r="BK88" s="982"/>
      <c r="BL88" s="982"/>
      <c r="BM88" s="982"/>
      <c r="BN88" s="982"/>
      <c r="BO88" s="982"/>
      <c r="BP88" s="982"/>
      <c r="BQ88" s="983"/>
      <c r="BV88" s="73"/>
      <c r="BW88"/>
      <c r="BX88"/>
      <c r="BY88"/>
      <c r="BZ88"/>
      <c r="CA88"/>
    </row>
    <row r="89" spans="1:79" s="72" customFormat="1" ht="13.5" customHeight="1" x14ac:dyDescent="0.25">
      <c r="A89" s="998" t="s">
        <v>116</v>
      </c>
      <c r="B89" s="999"/>
      <c r="C89" s="999"/>
      <c r="D89" s="999"/>
      <c r="E89" s="999"/>
      <c r="F89" s="999"/>
      <c r="G89" s="999"/>
      <c r="H89" s="999"/>
      <c r="I89" s="999"/>
      <c r="J89" s="999"/>
      <c r="K89" s="999"/>
      <c r="L89" s="999"/>
      <c r="M89" s="999"/>
      <c r="N89" s="999"/>
      <c r="O89" s="999"/>
      <c r="P89" s="999"/>
      <c r="Q89" s="999"/>
      <c r="R89" s="999"/>
      <c r="S89" s="999"/>
      <c r="T89" s="999"/>
      <c r="U89" s="999"/>
      <c r="V89" s="999"/>
      <c r="W89" s="999"/>
      <c r="X89" s="999"/>
      <c r="Y89" s="999"/>
      <c r="Z89" s="999"/>
      <c r="AA89" s="999"/>
      <c r="AB89" s="999"/>
      <c r="AC89" s="999"/>
      <c r="AD89" s="999"/>
      <c r="AE89" s="999"/>
      <c r="AF89" s="999"/>
      <c r="AG89" s="999"/>
      <c r="AH89" s="999"/>
      <c r="AI89" s="999"/>
      <c r="AJ89" s="999"/>
      <c r="AK89" s="999"/>
      <c r="AL89" s="999"/>
      <c r="AM89" s="999"/>
      <c r="AN89" s="999"/>
      <c r="AO89" s="999"/>
      <c r="AP89" s="999"/>
      <c r="AQ89" s="999"/>
      <c r="AR89" s="999"/>
      <c r="AS89" s="999"/>
      <c r="AT89" s="1000"/>
      <c r="AU89" s="1061" t="s">
        <v>117</v>
      </c>
      <c r="AV89" s="1062"/>
      <c r="AW89" s="1062"/>
      <c r="AX89" s="1063"/>
      <c r="AY89" s="381">
        <f>Ф1Заполн!AY89</f>
        <v>0</v>
      </c>
      <c r="AZ89" s="981" t="str">
        <f>IF(Ф1Заполн!AZ89&gt;0,Ф1Заполн!AZ89,"-")</f>
        <v>-</v>
      </c>
      <c r="BA89" s="982"/>
      <c r="BB89" s="982"/>
      <c r="BC89" s="982"/>
      <c r="BD89" s="982"/>
      <c r="BE89" s="982"/>
      <c r="BF89" s="982"/>
      <c r="BG89" s="982"/>
      <c r="BH89" s="983"/>
      <c r="BI89" s="981" t="str">
        <f>IF(Ф1Заполн!BI89&gt;0,Ф1Заполн!BI89,"-")</f>
        <v>-</v>
      </c>
      <c r="BJ89" s="982"/>
      <c r="BK89" s="982"/>
      <c r="BL89" s="982"/>
      <c r="BM89" s="982"/>
      <c r="BN89" s="982"/>
      <c r="BO89" s="982"/>
      <c r="BP89" s="982"/>
      <c r="BQ89" s="983"/>
      <c r="BV89" s="73"/>
      <c r="BW89"/>
      <c r="BX89"/>
      <c r="BY89"/>
      <c r="BZ89"/>
      <c r="CA89"/>
    </row>
    <row r="90" spans="1:79" s="72" customFormat="1" ht="13.5" customHeight="1" x14ac:dyDescent="0.25">
      <c r="A90" s="1041" t="s">
        <v>118</v>
      </c>
      <c r="B90" s="1041"/>
      <c r="C90" s="1041"/>
      <c r="D90" s="1041"/>
      <c r="E90" s="1041"/>
      <c r="F90" s="1041"/>
      <c r="G90" s="1041"/>
      <c r="H90" s="1041"/>
      <c r="I90" s="1041"/>
      <c r="J90" s="1041"/>
      <c r="K90" s="1041"/>
      <c r="L90" s="1041"/>
      <c r="M90" s="1041"/>
      <c r="N90" s="1041"/>
      <c r="O90" s="1041"/>
      <c r="P90" s="1041"/>
      <c r="Q90" s="1041"/>
      <c r="R90" s="1041"/>
      <c r="S90" s="1041"/>
      <c r="T90" s="1041"/>
      <c r="U90" s="1041"/>
      <c r="V90" s="1041"/>
      <c r="W90" s="1041"/>
      <c r="X90" s="1041"/>
      <c r="Y90" s="1041"/>
      <c r="Z90" s="1041"/>
      <c r="AA90" s="1041"/>
      <c r="AB90" s="1041"/>
      <c r="AC90" s="1041"/>
      <c r="AD90" s="1041"/>
      <c r="AE90" s="1041"/>
      <c r="AF90" s="1041"/>
      <c r="AG90" s="1041"/>
      <c r="AH90" s="1041"/>
      <c r="AI90" s="1041"/>
      <c r="AJ90" s="1041"/>
      <c r="AK90" s="1041"/>
      <c r="AL90" s="1041"/>
      <c r="AM90" s="1041"/>
      <c r="AN90" s="1041"/>
      <c r="AO90" s="1041"/>
      <c r="AP90" s="1041"/>
      <c r="AQ90" s="1041"/>
      <c r="AR90" s="1041"/>
      <c r="AS90" s="1041"/>
      <c r="AT90" s="1041"/>
      <c r="AU90" s="962">
        <v>1415</v>
      </c>
      <c r="AV90" s="962"/>
      <c r="AW90" s="962"/>
      <c r="AX90" s="962"/>
      <c r="AY90" s="380" t="str">
        <f>Ф1Заполн!AY90</f>
        <v>10,12</v>
      </c>
      <c r="AZ90" s="981">
        <f>IF(Ф1Заполн!AZ90&gt;0,Ф1Заполн!AZ90,"-")</f>
        <v>36</v>
      </c>
      <c r="BA90" s="982"/>
      <c r="BB90" s="982"/>
      <c r="BC90" s="982"/>
      <c r="BD90" s="982"/>
      <c r="BE90" s="982"/>
      <c r="BF90" s="982"/>
      <c r="BG90" s="982"/>
      <c r="BH90" s="983"/>
      <c r="BI90" s="981">
        <f>IF(Ф1Заполн!BI90&gt;0,Ф1Заполн!BI90,"-")</f>
        <v>36</v>
      </c>
      <c r="BJ90" s="982"/>
      <c r="BK90" s="982"/>
      <c r="BL90" s="982"/>
      <c r="BM90" s="982"/>
      <c r="BN90" s="982"/>
      <c r="BO90" s="982"/>
      <c r="BP90" s="982"/>
      <c r="BQ90" s="983"/>
      <c r="BV90" s="73"/>
      <c r="BW90"/>
      <c r="BX90"/>
      <c r="BY90"/>
      <c r="BZ90"/>
      <c r="CA90"/>
    </row>
    <row r="91" spans="1:79" s="72" customFormat="1" ht="13.5" customHeight="1" x14ac:dyDescent="0.25">
      <c r="A91" s="1041" t="s">
        <v>119</v>
      </c>
      <c r="B91" s="1041"/>
      <c r="C91" s="1041"/>
      <c r="D91" s="1041"/>
      <c r="E91" s="1041"/>
      <c r="F91" s="1041"/>
      <c r="G91" s="1041"/>
      <c r="H91" s="1041"/>
      <c r="I91" s="1041"/>
      <c r="J91" s="1041"/>
      <c r="K91" s="1041"/>
      <c r="L91" s="1041"/>
      <c r="M91" s="1041"/>
      <c r="N91" s="1041"/>
      <c r="O91" s="1041"/>
      <c r="P91" s="1041"/>
      <c r="Q91" s="1041"/>
      <c r="R91" s="1041"/>
      <c r="S91" s="1041"/>
      <c r="T91" s="1041"/>
      <c r="U91" s="1041"/>
      <c r="V91" s="1041"/>
      <c r="W91" s="1041"/>
      <c r="X91" s="1041"/>
      <c r="Y91" s="1041"/>
      <c r="Z91" s="1041"/>
      <c r="AA91" s="1041"/>
      <c r="AB91" s="1041"/>
      <c r="AC91" s="1041"/>
      <c r="AD91" s="1041"/>
      <c r="AE91" s="1041"/>
      <c r="AF91" s="1041"/>
      <c r="AG91" s="1041"/>
      <c r="AH91" s="1041"/>
      <c r="AI91" s="1041"/>
      <c r="AJ91" s="1041"/>
      <c r="AK91" s="1041"/>
      <c r="AL91" s="1041"/>
      <c r="AM91" s="1041"/>
      <c r="AN91" s="1041"/>
      <c r="AO91" s="1041"/>
      <c r="AP91" s="1041"/>
      <c r="AQ91" s="1041"/>
      <c r="AR91" s="1041"/>
      <c r="AS91" s="1041"/>
      <c r="AT91" s="1041"/>
      <c r="AU91" s="962">
        <v>1420</v>
      </c>
      <c r="AV91" s="962"/>
      <c r="AW91" s="962"/>
      <c r="AX91" s="962"/>
      <c r="AY91" s="326" t="str">
        <f>Ф1Заполн!AY91</f>
        <v>10</v>
      </c>
      <c r="AZ91" s="16" t="str">
        <f>IF(Ф1Заполн!BA91&lt;0,"("," ")</f>
        <v>(</v>
      </c>
      <c r="BA91" s="1060">
        <f>IF(Ф1Заполн!BA91&lt;&gt;0,ABS(Ф1Заполн!BA91),"-")</f>
        <v>3932</v>
      </c>
      <c r="BB91" s="1060"/>
      <c r="BC91" s="1060"/>
      <c r="BD91" s="1060"/>
      <c r="BE91" s="1060"/>
      <c r="BF91" s="1060"/>
      <c r="BG91" s="1060"/>
      <c r="BH91" s="17" t="str">
        <f>IF(Ф1Заполн!BA91&lt;0,")"," ")</f>
        <v>)</v>
      </c>
      <c r="BI91" s="16" t="str">
        <f>IF(Ф1Заполн!BJ91&lt;0,"("," ")</f>
        <v>(</v>
      </c>
      <c r="BJ91" s="1060">
        <f>IF(Ф1Заполн!BJ91&lt;&gt;0,ABS(Ф1Заполн!BJ91),"-")</f>
        <v>3748</v>
      </c>
      <c r="BK91" s="1060"/>
      <c r="BL91" s="1060"/>
      <c r="BM91" s="1060"/>
      <c r="BN91" s="1060"/>
      <c r="BO91" s="1060"/>
      <c r="BP91" s="1060"/>
      <c r="BQ91" s="17" t="str">
        <f>IF(Ф1Заполн!BJ91&lt;0,")"," ")</f>
        <v>)</v>
      </c>
      <c r="BV91" s="73"/>
      <c r="BW91"/>
      <c r="BX91"/>
      <c r="BY91"/>
      <c r="BZ91"/>
      <c r="CA91"/>
    </row>
    <row r="92" spans="1:79" s="72" customFormat="1" ht="13.5" customHeight="1" x14ac:dyDescent="0.25">
      <c r="A92" s="1041" t="s">
        <v>120</v>
      </c>
      <c r="B92" s="1041"/>
      <c r="C92" s="1041"/>
      <c r="D92" s="1041"/>
      <c r="E92" s="1041"/>
      <c r="F92" s="1041"/>
      <c r="G92" s="1041"/>
      <c r="H92" s="1041"/>
      <c r="I92" s="1041"/>
      <c r="J92" s="1041"/>
      <c r="K92" s="1041"/>
      <c r="L92" s="1041"/>
      <c r="M92" s="1041"/>
      <c r="N92" s="1041"/>
      <c r="O92" s="1041"/>
      <c r="P92" s="1041"/>
      <c r="Q92" s="1041"/>
      <c r="R92" s="1041"/>
      <c r="S92" s="1041"/>
      <c r="T92" s="1041"/>
      <c r="U92" s="1041"/>
      <c r="V92" s="1041"/>
      <c r="W92" s="1041"/>
      <c r="X92" s="1041"/>
      <c r="Y92" s="1041"/>
      <c r="Z92" s="1041"/>
      <c r="AA92" s="1041"/>
      <c r="AB92" s="1041"/>
      <c r="AC92" s="1041"/>
      <c r="AD92" s="1041"/>
      <c r="AE92" s="1041"/>
      <c r="AF92" s="1041"/>
      <c r="AG92" s="1041"/>
      <c r="AH92" s="1041"/>
      <c r="AI92" s="1041"/>
      <c r="AJ92" s="1041"/>
      <c r="AK92" s="1041"/>
      <c r="AL92" s="1041"/>
      <c r="AM92" s="1041"/>
      <c r="AN92" s="1041"/>
      <c r="AO92" s="1041"/>
      <c r="AP92" s="1041"/>
      <c r="AQ92" s="1041"/>
      <c r="AR92" s="1041"/>
      <c r="AS92" s="1041"/>
      <c r="AT92" s="1041"/>
      <c r="AU92" s="962">
        <v>1425</v>
      </c>
      <c r="AV92" s="962"/>
      <c r="AW92" s="962"/>
      <c r="AX92" s="962"/>
      <c r="AY92" s="326">
        <f>Ф1Заполн!AY92</f>
        <v>0</v>
      </c>
      <c r="AZ92" s="1066" t="s">
        <v>121</v>
      </c>
      <c r="BA92" s="1064"/>
      <c r="BB92" s="1064" t="str">
        <f>IF(Ф1Заполн!BB92&gt;0,Ф1Заполн!BB92,"-")</f>
        <v>-</v>
      </c>
      <c r="BC92" s="1064"/>
      <c r="BD92" s="1064"/>
      <c r="BE92" s="1064"/>
      <c r="BF92" s="1064"/>
      <c r="BG92" s="1064" t="s">
        <v>122</v>
      </c>
      <c r="BH92" s="1065"/>
      <c r="BI92" s="1066" t="s">
        <v>121</v>
      </c>
      <c r="BJ92" s="1064"/>
      <c r="BK92" s="1064" t="str">
        <f>IF(Ф1Заполн!BK92&gt;0,Ф1Заполн!BK92,"-")</f>
        <v>-</v>
      </c>
      <c r="BL92" s="1064"/>
      <c r="BM92" s="1064"/>
      <c r="BN92" s="1064"/>
      <c r="BO92" s="1064"/>
      <c r="BP92" s="1064" t="s">
        <v>122</v>
      </c>
      <c r="BQ92" s="1065"/>
      <c r="BV92" s="73"/>
      <c r="BW92"/>
      <c r="BX92"/>
      <c r="BY92"/>
      <c r="BZ92"/>
      <c r="CA92"/>
    </row>
    <row r="93" spans="1:79" s="72" customFormat="1" ht="13.5" customHeight="1" x14ac:dyDescent="0.25">
      <c r="A93" s="1041" t="s">
        <v>123</v>
      </c>
      <c r="B93" s="1041"/>
      <c r="C93" s="1041"/>
      <c r="D93" s="1041"/>
      <c r="E93" s="1041"/>
      <c r="F93" s="1041"/>
      <c r="G93" s="1041"/>
      <c r="H93" s="1041"/>
      <c r="I93" s="1041"/>
      <c r="J93" s="1041"/>
      <c r="K93" s="1041"/>
      <c r="L93" s="1041"/>
      <c r="M93" s="1041"/>
      <c r="N93" s="1041"/>
      <c r="O93" s="1041"/>
      <c r="P93" s="1041"/>
      <c r="Q93" s="1041"/>
      <c r="R93" s="1041"/>
      <c r="S93" s="1041"/>
      <c r="T93" s="1041"/>
      <c r="U93" s="1041"/>
      <c r="V93" s="1041"/>
      <c r="W93" s="1041"/>
      <c r="X93" s="1041"/>
      <c r="Y93" s="1041"/>
      <c r="Z93" s="1041"/>
      <c r="AA93" s="1041"/>
      <c r="AB93" s="1041"/>
      <c r="AC93" s="1041"/>
      <c r="AD93" s="1041"/>
      <c r="AE93" s="1041"/>
      <c r="AF93" s="1041"/>
      <c r="AG93" s="1041"/>
      <c r="AH93" s="1041"/>
      <c r="AI93" s="1041"/>
      <c r="AJ93" s="1041"/>
      <c r="AK93" s="1041"/>
      <c r="AL93" s="1041"/>
      <c r="AM93" s="1041"/>
      <c r="AN93" s="1041"/>
      <c r="AO93" s="1041"/>
      <c r="AP93" s="1041"/>
      <c r="AQ93" s="1041"/>
      <c r="AR93" s="1041"/>
      <c r="AS93" s="1041"/>
      <c r="AT93" s="1041"/>
      <c r="AU93" s="962">
        <v>1430</v>
      </c>
      <c r="AV93" s="962"/>
      <c r="AW93" s="962"/>
      <c r="AX93" s="962"/>
      <c r="AY93" s="326">
        <f>Ф1Заполн!AY93</f>
        <v>0</v>
      </c>
      <c r="AZ93" s="1066" t="s">
        <v>121</v>
      </c>
      <c r="BA93" s="1064"/>
      <c r="BB93" s="1064" t="str">
        <f>IF(Ф1Заполн!BB93&gt;0,Ф1Заполн!BB93,"-")</f>
        <v>-</v>
      </c>
      <c r="BC93" s="1064"/>
      <c r="BD93" s="1064"/>
      <c r="BE93" s="1064"/>
      <c r="BF93" s="1064"/>
      <c r="BG93" s="1064" t="s">
        <v>122</v>
      </c>
      <c r="BH93" s="1065"/>
      <c r="BI93" s="1066" t="s">
        <v>121</v>
      </c>
      <c r="BJ93" s="1064"/>
      <c r="BK93" s="1064" t="str">
        <f>IF(Ф1Заполн!BK93&gt;0,Ф1Заполн!BK93,"-")</f>
        <v>-</v>
      </c>
      <c r="BL93" s="1064"/>
      <c r="BM93" s="1064"/>
      <c r="BN93" s="1064"/>
      <c r="BO93" s="1064"/>
      <c r="BP93" s="1064" t="s">
        <v>122</v>
      </c>
      <c r="BQ93" s="1065"/>
      <c r="BV93" s="73"/>
      <c r="BW93"/>
      <c r="BX93"/>
      <c r="BY93"/>
      <c r="BZ93"/>
      <c r="CA93"/>
    </row>
    <row r="94" spans="1:79" s="72" customFormat="1" ht="13.5" customHeight="1" x14ac:dyDescent="0.25">
      <c r="A94" s="998" t="s">
        <v>124</v>
      </c>
      <c r="B94" s="999"/>
      <c r="C94" s="999"/>
      <c r="D94" s="999"/>
      <c r="E94" s="999"/>
      <c r="F94" s="999"/>
      <c r="G94" s="999"/>
      <c r="H94" s="999"/>
      <c r="I94" s="999"/>
      <c r="J94" s="999"/>
      <c r="K94" s="999"/>
      <c r="L94" s="999"/>
      <c r="M94" s="999"/>
      <c r="N94" s="999"/>
      <c r="O94" s="999"/>
      <c r="P94" s="999"/>
      <c r="Q94" s="999"/>
      <c r="R94" s="999"/>
      <c r="S94" s="999"/>
      <c r="T94" s="999"/>
      <c r="U94" s="999"/>
      <c r="V94" s="999"/>
      <c r="W94" s="999"/>
      <c r="X94" s="999"/>
      <c r="Y94" s="999"/>
      <c r="Z94" s="999"/>
      <c r="AA94" s="999"/>
      <c r="AB94" s="999"/>
      <c r="AC94" s="999"/>
      <c r="AD94" s="999"/>
      <c r="AE94" s="999"/>
      <c r="AF94" s="999"/>
      <c r="AG94" s="999"/>
      <c r="AH94" s="999"/>
      <c r="AI94" s="999"/>
      <c r="AJ94" s="999"/>
      <c r="AK94" s="999"/>
      <c r="AL94" s="999"/>
      <c r="AM94" s="999"/>
      <c r="AN94" s="999"/>
      <c r="AO94" s="999"/>
      <c r="AP94" s="999"/>
      <c r="AQ94" s="999"/>
      <c r="AR94" s="999"/>
      <c r="AS94" s="999"/>
      <c r="AT94" s="1000"/>
      <c r="AU94" s="1061" t="s">
        <v>125</v>
      </c>
      <c r="AV94" s="1062"/>
      <c r="AW94" s="1062"/>
      <c r="AX94" s="1063"/>
      <c r="AY94" s="381">
        <f>Ф1Заполн!AY94</f>
        <v>0</v>
      </c>
      <c r="AZ94" s="981" t="str">
        <f>IF(Ф1Заполн!AZ94&gt;0,Ф1Заполн!AZ94,"-")</f>
        <v>-</v>
      </c>
      <c r="BA94" s="982"/>
      <c r="BB94" s="982"/>
      <c r="BC94" s="982"/>
      <c r="BD94" s="982"/>
      <c r="BE94" s="982"/>
      <c r="BF94" s="982"/>
      <c r="BG94" s="982"/>
      <c r="BH94" s="983"/>
      <c r="BI94" s="981" t="str">
        <f>IF(Ф1Заполн!BI94&gt;0,Ф1Заполн!BI94,"-")</f>
        <v>-</v>
      </c>
      <c r="BJ94" s="982"/>
      <c r="BK94" s="982"/>
      <c r="BL94" s="982"/>
      <c r="BM94" s="982"/>
      <c r="BN94" s="982"/>
      <c r="BO94" s="982"/>
      <c r="BP94" s="982"/>
      <c r="BQ94" s="983"/>
      <c r="BV94" s="73"/>
      <c r="BW94"/>
      <c r="BX94"/>
      <c r="BY94"/>
      <c r="BZ94"/>
      <c r="CA94"/>
    </row>
    <row r="95" spans="1:79" s="72" customFormat="1" ht="13.5" customHeight="1" x14ac:dyDescent="0.25">
      <c r="A95" s="1015" t="s">
        <v>59</v>
      </c>
      <c r="B95" s="1015"/>
      <c r="C95" s="1015"/>
      <c r="D95" s="1015"/>
      <c r="E95" s="1015"/>
      <c r="F95" s="1015"/>
      <c r="G95" s="1015"/>
      <c r="H95" s="1015"/>
      <c r="I95" s="1015"/>
      <c r="J95" s="1015"/>
      <c r="K95" s="1015"/>
      <c r="L95" s="1015"/>
      <c r="M95" s="1015"/>
      <c r="N95" s="1015"/>
      <c r="O95" s="1015"/>
      <c r="P95" s="1015"/>
      <c r="Q95" s="1015"/>
      <c r="R95" s="1015"/>
      <c r="S95" s="1015"/>
      <c r="T95" s="1015"/>
      <c r="U95" s="1015"/>
      <c r="V95" s="1015"/>
      <c r="W95" s="1015"/>
      <c r="X95" s="1015"/>
      <c r="Y95" s="1015"/>
      <c r="Z95" s="1015"/>
      <c r="AA95" s="1015"/>
      <c r="AB95" s="1015"/>
      <c r="AC95" s="1015"/>
      <c r="AD95" s="1015"/>
      <c r="AE95" s="1015"/>
      <c r="AF95" s="1015"/>
      <c r="AG95" s="1015"/>
      <c r="AH95" s="1015"/>
      <c r="AI95" s="1015"/>
      <c r="AJ95" s="1015"/>
      <c r="AK95" s="1015"/>
      <c r="AL95" s="1015"/>
      <c r="AM95" s="1015"/>
      <c r="AN95" s="1015"/>
      <c r="AO95" s="1015"/>
      <c r="AP95" s="1015"/>
      <c r="AQ95" s="1015"/>
      <c r="AR95" s="1015"/>
      <c r="AS95" s="1015"/>
      <c r="AT95" s="1015"/>
      <c r="AU95" s="1045">
        <v>1495</v>
      </c>
      <c r="AV95" s="1045"/>
      <c r="AW95" s="1045"/>
      <c r="AX95" s="1045"/>
      <c r="AY95" s="382">
        <f>Ф1Заполн!AY95</f>
        <v>0</v>
      </c>
      <c r="AZ95" s="981">
        <f>IF(Ф1Заполн!AZ95&lt;&gt;0,Ф1Заполн!AZ95,"-")</f>
        <v>6204</v>
      </c>
      <c r="BA95" s="982"/>
      <c r="BB95" s="982"/>
      <c r="BC95" s="982"/>
      <c r="BD95" s="982"/>
      <c r="BE95" s="982"/>
      <c r="BF95" s="982"/>
      <c r="BG95" s="982"/>
      <c r="BH95" s="983"/>
      <c r="BI95" s="981">
        <f>IF(Ф1Заполн!BI95&lt;&gt;0,Ф1Заполн!BI95,"-")</f>
        <v>14888</v>
      </c>
      <c r="BJ95" s="982"/>
      <c r="BK95" s="982"/>
      <c r="BL95" s="982"/>
      <c r="BM95" s="982"/>
      <c r="BN95" s="982"/>
      <c r="BO95" s="982"/>
      <c r="BP95" s="982"/>
      <c r="BQ95" s="983"/>
      <c r="BV95" s="73"/>
      <c r="BW95"/>
      <c r="BX95"/>
      <c r="BY95"/>
      <c r="BZ95"/>
      <c r="CA95"/>
    </row>
    <row r="96" spans="1:79" s="72" customFormat="1" ht="13.5" customHeight="1" x14ac:dyDescent="0.25">
      <c r="A96" s="1067" t="s">
        <v>126</v>
      </c>
      <c r="B96" s="1068"/>
      <c r="C96" s="1068"/>
      <c r="D96" s="1068"/>
      <c r="E96" s="1068"/>
      <c r="F96" s="1068"/>
      <c r="G96" s="1068"/>
      <c r="H96" s="1068"/>
      <c r="I96" s="1068"/>
      <c r="J96" s="1068"/>
      <c r="K96" s="1068"/>
      <c r="L96" s="1068"/>
      <c r="M96" s="1068"/>
      <c r="N96" s="1068"/>
      <c r="O96" s="1068"/>
      <c r="P96" s="1068"/>
      <c r="Q96" s="1068"/>
      <c r="R96" s="1068"/>
      <c r="S96" s="1068"/>
      <c r="T96" s="1068"/>
      <c r="U96" s="1068"/>
      <c r="V96" s="1068"/>
      <c r="W96" s="1068"/>
      <c r="X96" s="1068"/>
      <c r="Y96" s="1068"/>
      <c r="Z96" s="1068"/>
      <c r="AA96" s="1068"/>
      <c r="AB96" s="1068"/>
      <c r="AC96" s="1068"/>
      <c r="AD96" s="1068"/>
      <c r="AE96" s="1068"/>
      <c r="AF96" s="1068"/>
      <c r="AG96" s="1068"/>
      <c r="AH96" s="1068"/>
      <c r="AI96" s="1068"/>
      <c r="AJ96" s="1068"/>
      <c r="AK96" s="1068"/>
      <c r="AL96" s="1068"/>
      <c r="AM96" s="1068"/>
      <c r="AN96" s="1068"/>
      <c r="AO96" s="1068"/>
      <c r="AP96" s="1068"/>
      <c r="AQ96" s="1068"/>
      <c r="AR96" s="1068"/>
      <c r="AS96" s="1068"/>
      <c r="AT96" s="1069"/>
      <c r="AU96" s="1070">
        <v>1500</v>
      </c>
      <c r="AV96" s="1071"/>
      <c r="AW96" s="1071"/>
      <c r="AX96" s="1072"/>
      <c r="AY96" s="1085">
        <f>Ф1Заполн!AY97</f>
        <v>0</v>
      </c>
      <c r="AZ96" s="1031" t="str">
        <f>IF(Ф1Заполн!AZ97&gt;0,Ф1Заполн!AZ97,"-")</f>
        <v>-</v>
      </c>
      <c r="BA96" s="1032"/>
      <c r="BB96" s="1032"/>
      <c r="BC96" s="1032"/>
      <c r="BD96" s="1032"/>
      <c r="BE96" s="1032"/>
      <c r="BF96" s="1032"/>
      <c r="BG96" s="1032"/>
      <c r="BH96" s="1033"/>
      <c r="BI96" s="1031" t="str">
        <f>IF(Ф1Заполн!BI97&gt;0,Ф1Заполн!BI97,"-")</f>
        <v>-</v>
      </c>
      <c r="BJ96" s="1032"/>
      <c r="BK96" s="1032"/>
      <c r="BL96" s="1032"/>
      <c r="BM96" s="1032"/>
      <c r="BN96" s="1032"/>
      <c r="BO96" s="1032"/>
      <c r="BP96" s="1032"/>
      <c r="BQ96" s="1033"/>
      <c r="BV96" s="73"/>
      <c r="BW96"/>
      <c r="BX96"/>
      <c r="BY96"/>
      <c r="BZ96"/>
      <c r="CA96"/>
    </row>
    <row r="97" spans="1:79" s="72" customFormat="1" ht="13.5" customHeight="1" x14ac:dyDescent="0.25">
      <c r="A97" s="1076" t="s">
        <v>127</v>
      </c>
      <c r="B97" s="1077"/>
      <c r="C97" s="1077"/>
      <c r="D97" s="1077"/>
      <c r="E97" s="1077"/>
      <c r="F97" s="1077"/>
      <c r="G97" s="1077"/>
      <c r="H97" s="1077"/>
      <c r="I97" s="1077"/>
      <c r="J97" s="1077"/>
      <c r="K97" s="1077"/>
      <c r="L97" s="1077"/>
      <c r="M97" s="1077"/>
      <c r="N97" s="1077"/>
      <c r="O97" s="1077"/>
      <c r="P97" s="1077"/>
      <c r="Q97" s="1077"/>
      <c r="R97" s="1077"/>
      <c r="S97" s="1077"/>
      <c r="T97" s="1077"/>
      <c r="U97" s="1077"/>
      <c r="V97" s="1077"/>
      <c r="W97" s="1077"/>
      <c r="X97" s="1077"/>
      <c r="Y97" s="1077"/>
      <c r="Z97" s="1077"/>
      <c r="AA97" s="1077"/>
      <c r="AB97" s="1077"/>
      <c r="AC97" s="1077"/>
      <c r="AD97" s="1077"/>
      <c r="AE97" s="1077"/>
      <c r="AF97" s="1077"/>
      <c r="AG97" s="1077"/>
      <c r="AH97" s="1077"/>
      <c r="AI97" s="1077"/>
      <c r="AJ97" s="1077"/>
      <c r="AK97" s="1077"/>
      <c r="AL97" s="1077"/>
      <c r="AM97" s="1077"/>
      <c r="AN97" s="1077"/>
      <c r="AO97" s="1077"/>
      <c r="AP97" s="1077"/>
      <c r="AQ97" s="1077"/>
      <c r="AR97" s="1077"/>
      <c r="AS97" s="1077"/>
      <c r="AT97" s="1078"/>
      <c r="AU97" s="1073"/>
      <c r="AV97" s="1074"/>
      <c r="AW97" s="1074"/>
      <c r="AX97" s="1075"/>
      <c r="AY97" s="1086"/>
      <c r="AZ97" s="1034"/>
      <c r="BA97" s="1035"/>
      <c r="BB97" s="1035"/>
      <c r="BC97" s="1035"/>
      <c r="BD97" s="1035"/>
      <c r="BE97" s="1035"/>
      <c r="BF97" s="1035"/>
      <c r="BG97" s="1035"/>
      <c r="BH97" s="1036"/>
      <c r="BI97" s="1034"/>
      <c r="BJ97" s="1035"/>
      <c r="BK97" s="1035"/>
      <c r="BL97" s="1035"/>
      <c r="BM97" s="1035"/>
      <c r="BN97" s="1035"/>
      <c r="BO97" s="1035"/>
      <c r="BP97" s="1035"/>
      <c r="BQ97" s="1036"/>
      <c r="BV97" s="73"/>
      <c r="BW97"/>
      <c r="BX97"/>
      <c r="BY97"/>
      <c r="BZ97"/>
      <c r="CA97"/>
    </row>
    <row r="98" spans="1:79" s="72" customFormat="1" ht="13.5" customHeight="1" x14ac:dyDescent="0.25">
      <c r="A98" s="1079" t="s">
        <v>128</v>
      </c>
      <c r="B98" s="1080"/>
      <c r="C98" s="1080"/>
      <c r="D98" s="1080"/>
      <c r="E98" s="1080"/>
      <c r="F98" s="1080"/>
      <c r="G98" s="1080"/>
      <c r="H98" s="1080"/>
      <c r="I98" s="1080"/>
      <c r="J98" s="1080"/>
      <c r="K98" s="1080"/>
      <c r="L98" s="1080"/>
      <c r="M98" s="1080"/>
      <c r="N98" s="1080"/>
      <c r="O98" s="1080"/>
      <c r="P98" s="1080"/>
      <c r="Q98" s="1080"/>
      <c r="R98" s="1080"/>
      <c r="S98" s="1080"/>
      <c r="T98" s="1080"/>
      <c r="U98" s="1080"/>
      <c r="V98" s="1080"/>
      <c r="W98" s="1080"/>
      <c r="X98" s="1080"/>
      <c r="Y98" s="1080"/>
      <c r="Z98" s="1080"/>
      <c r="AA98" s="1080"/>
      <c r="AB98" s="1080"/>
      <c r="AC98" s="1080"/>
      <c r="AD98" s="1080"/>
      <c r="AE98" s="1080"/>
      <c r="AF98" s="1080"/>
      <c r="AG98" s="1080"/>
      <c r="AH98" s="1080"/>
      <c r="AI98" s="1080"/>
      <c r="AJ98" s="1080"/>
      <c r="AK98" s="1080"/>
      <c r="AL98" s="1080"/>
      <c r="AM98" s="1080"/>
      <c r="AN98" s="1080"/>
      <c r="AO98" s="1080"/>
      <c r="AP98" s="1080"/>
      <c r="AQ98" s="1080"/>
      <c r="AR98" s="1080"/>
      <c r="AS98" s="1080"/>
      <c r="AT98" s="1081"/>
      <c r="AU98" s="1082" t="s">
        <v>129</v>
      </c>
      <c r="AV98" s="1083"/>
      <c r="AW98" s="1083"/>
      <c r="AX98" s="1084"/>
      <c r="AY98" s="325">
        <f>Ф1Заполн!AY98</f>
        <v>0</v>
      </c>
      <c r="AZ98" s="981" t="str">
        <f>IF(Ф1Заполн!AZ98&gt;0,Ф1Заполн!AZ98,"-")</f>
        <v>-</v>
      </c>
      <c r="BA98" s="982"/>
      <c r="BB98" s="982"/>
      <c r="BC98" s="982"/>
      <c r="BD98" s="982"/>
      <c r="BE98" s="982"/>
      <c r="BF98" s="982"/>
      <c r="BG98" s="982"/>
      <c r="BH98" s="983"/>
      <c r="BI98" s="981" t="str">
        <f>IF(Ф1Заполн!BI98&gt;0,Ф1Заполн!BI98,"-")</f>
        <v>-</v>
      </c>
      <c r="BJ98" s="982"/>
      <c r="BK98" s="982"/>
      <c r="BL98" s="982"/>
      <c r="BM98" s="982"/>
      <c r="BN98" s="982"/>
      <c r="BO98" s="982"/>
      <c r="BP98" s="982"/>
      <c r="BQ98" s="983"/>
      <c r="BV98" s="73"/>
      <c r="BW98"/>
      <c r="BX98"/>
      <c r="BY98"/>
      <c r="BZ98"/>
      <c r="CA98"/>
    </row>
    <row r="99" spans="1:79" s="72" customFormat="1" ht="13.5" customHeight="1" x14ac:dyDescent="0.25">
      <c r="A99" s="1092" t="s">
        <v>130</v>
      </c>
      <c r="B99" s="1092"/>
      <c r="C99" s="1092"/>
      <c r="D99" s="1092"/>
      <c r="E99" s="1092"/>
      <c r="F99" s="1092"/>
      <c r="G99" s="1092"/>
      <c r="H99" s="1092"/>
      <c r="I99" s="1092"/>
      <c r="J99" s="1092"/>
      <c r="K99" s="1092"/>
      <c r="L99" s="1092"/>
      <c r="M99" s="1092"/>
      <c r="N99" s="1092"/>
      <c r="O99" s="1092"/>
      <c r="P99" s="1092"/>
      <c r="Q99" s="1092"/>
      <c r="R99" s="1092"/>
      <c r="S99" s="1092"/>
      <c r="T99" s="1092"/>
      <c r="U99" s="1092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2"/>
      <c r="AG99" s="1092"/>
      <c r="AH99" s="1092"/>
      <c r="AI99" s="1092"/>
      <c r="AJ99" s="1092"/>
      <c r="AK99" s="1092"/>
      <c r="AL99" s="1092"/>
      <c r="AM99" s="1092"/>
      <c r="AN99" s="1092"/>
      <c r="AO99" s="1092"/>
      <c r="AP99" s="1092"/>
      <c r="AQ99" s="1092"/>
      <c r="AR99" s="1092"/>
      <c r="AS99" s="1092"/>
      <c r="AT99" s="1092"/>
      <c r="AU99" s="1088">
        <v>1510</v>
      </c>
      <c r="AV99" s="1088"/>
      <c r="AW99" s="1088"/>
      <c r="AX99" s="1088"/>
      <c r="AY99" s="383">
        <f>Ф1Заполн!AY99</f>
        <v>0</v>
      </c>
      <c r="AZ99" s="981" t="str">
        <f>IF(Ф1Заполн!AZ99&gt;0,Ф1Заполн!AZ99,"-")</f>
        <v>-</v>
      </c>
      <c r="BA99" s="982"/>
      <c r="BB99" s="982"/>
      <c r="BC99" s="982"/>
      <c r="BD99" s="982"/>
      <c r="BE99" s="982"/>
      <c r="BF99" s="982"/>
      <c r="BG99" s="982"/>
      <c r="BH99" s="983"/>
      <c r="BI99" s="981" t="str">
        <f>IF(Ф1Заполн!BI99&gt;0,Ф1Заполн!BI99,"-")</f>
        <v>-</v>
      </c>
      <c r="BJ99" s="982"/>
      <c r="BK99" s="982"/>
      <c r="BL99" s="982"/>
      <c r="BM99" s="982"/>
      <c r="BN99" s="982"/>
      <c r="BO99" s="982"/>
      <c r="BP99" s="982"/>
      <c r="BQ99" s="983"/>
      <c r="BV99" s="73"/>
      <c r="BW99"/>
      <c r="BX99"/>
      <c r="BY99"/>
      <c r="BZ99"/>
      <c r="CA99"/>
    </row>
    <row r="100" spans="1:79" s="72" customFormat="1" ht="13.5" customHeight="1" x14ac:dyDescent="0.25">
      <c r="A100" s="1087" t="s">
        <v>131</v>
      </c>
      <c r="B100" s="1087"/>
      <c r="C100" s="1087"/>
      <c r="D100" s="1087"/>
      <c r="E100" s="1087"/>
      <c r="F100" s="1087"/>
      <c r="G100" s="1087"/>
      <c r="H100" s="1087"/>
      <c r="I100" s="1087"/>
      <c r="J100" s="1087"/>
      <c r="K100" s="1087"/>
      <c r="L100" s="1087"/>
      <c r="M100" s="1087"/>
      <c r="N100" s="1087"/>
      <c r="O100" s="1087"/>
      <c r="P100" s="1087"/>
      <c r="Q100" s="1087"/>
      <c r="R100" s="1087"/>
      <c r="S100" s="1087"/>
      <c r="T100" s="1087"/>
      <c r="U100" s="1087"/>
      <c r="V100" s="1087"/>
      <c r="W100" s="1087"/>
      <c r="X100" s="1087"/>
      <c r="Y100" s="1087"/>
      <c r="Z100" s="1087"/>
      <c r="AA100" s="1087"/>
      <c r="AB100" s="1087"/>
      <c r="AC100" s="1087"/>
      <c r="AD100" s="1087"/>
      <c r="AE100" s="1087"/>
      <c r="AF100" s="1087"/>
      <c r="AG100" s="1087"/>
      <c r="AH100" s="1087"/>
      <c r="AI100" s="1087"/>
      <c r="AJ100" s="1087"/>
      <c r="AK100" s="1087"/>
      <c r="AL100" s="1087"/>
      <c r="AM100" s="1087"/>
      <c r="AN100" s="1087"/>
      <c r="AO100" s="1087"/>
      <c r="AP100" s="1087"/>
      <c r="AQ100" s="1087"/>
      <c r="AR100" s="1087"/>
      <c r="AS100" s="1087"/>
      <c r="AT100" s="1087"/>
      <c r="AU100" s="1088">
        <v>1515</v>
      </c>
      <c r="AV100" s="1088"/>
      <c r="AW100" s="1088"/>
      <c r="AX100" s="1088"/>
      <c r="AY100" s="383">
        <f>Ф1Заполн!AY100</f>
        <v>13</v>
      </c>
      <c r="AZ100" s="981" t="str">
        <f>IF(Ф1Заполн!AZ100&gt;0,Ф1Заполн!AZ100,"-")</f>
        <v>-</v>
      </c>
      <c r="BA100" s="982"/>
      <c r="BB100" s="982"/>
      <c r="BC100" s="982"/>
      <c r="BD100" s="982"/>
      <c r="BE100" s="982"/>
      <c r="BF100" s="982"/>
      <c r="BG100" s="982"/>
      <c r="BH100" s="983"/>
      <c r="BI100" s="981">
        <f>IF(Ф1Заполн!BI100&gt;0,Ф1Заполн!BI100,"-")</f>
        <v>10523</v>
      </c>
      <c r="BJ100" s="982"/>
      <c r="BK100" s="982"/>
      <c r="BL100" s="982"/>
      <c r="BM100" s="982"/>
      <c r="BN100" s="982"/>
      <c r="BO100" s="982"/>
      <c r="BP100" s="982"/>
      <c r="BQ100" s="983"/>
      <c r="BV100" s="73"/>
      <c r="BW100"/>
      <c r="BX100"/>
      <c r="BY100"/>
      <c r="BZ100"/>
      <c r="CA100"/>
    </row>
    <row r="101" spans="1:79" s="72" customFormat="1" ht="13.5" customHeight="1" x14ac:dyDescent="0.25">
      <c r="A101" s="1087" t="s">
        <v>132</v>
      </c>
      <c r="B101" s="1087"/>
      <c r="C101" s="1087"/>
      <c r="D101" s="1087"/>
      <c r="E101" s="1087"/>
      <c r="F101" s="1087"/>
      <c r="G101" s="1087"/>
      <c r="H101" s="1087"/>
      <c r="I101" s="1087"/>
      <c r="J101" s="1087"/>
      <c r="K101" s="1087"/>
      <c r="L101" s="1087"/>
      <c r="M101" s="1087"/>
      <c r="N101" s="1087"/>
      <c r="O101" s="1087"/>
      <c r="P101" s="1087"/>
      <c r="Q101" s="1087"/>
      <c r="R101" s="1087"/>
      <c r="S101" s="1087"/>
      <c r="T101" s="1087"/>
      <c r="U101" s="1087"/>
      <c r="V101" s="1087"/>
      <c r="W101" s="1087"/>
      <c r="X101" s="1087"/>
      <c r="Y101" s="1087"/>
      <c r="Z101" s="1087"/>
      <c r="AA101" s="1087"/>
      <c r="AB101" s="1087"/>
      <c r="AC101" s="1087"/>
      <c r="AD101" s="1087"/>
      <c r="AE101" s="1087"/>
      <c r="AF101" s="1087"/>
      <c r="AG101" s="1087"/>
      <c r="AH101" s="1087"/>
      <c r="AI101" s="1087"/>
      <c r="AJ101" s="1087"/>
      <c r="AK101" s="1087"/>
      <c r="AL101" s="1087"/>
      <c r="AM101" s="1087"/>
      <c r="AN101" s="1087"/>
      <c r="AO101" s="1087"/>
      <c r="AP101" s="1087"/>
      <c r="AQ101" s="1087"/>
      <c r="AR101" s="1087"/>
      <c r="AS101" s="1087"/>
      <c r="AT101" s="1087"/>
      <c r="AU101" s="1088">
        <v>1520</v>
      </c>
      <c r="AV101" s="1088"/>
      <c r="AW101" s="1088"/>
      <c r="AX101" s="1088"/>
      <c r="AY101" s="383">
        <f>Ф1Заполн!AY101</f>
        <v>0</v>
      </c>
      <c r="AZ101" s="981" t="str">
        <f>IF(Ф1Заполн!AZ101&gt;0,Ф1Заполн!AZ101,"-")</f>
        <v>-</v>
      </c>
      <c r="BA101" s="982"/>
      <c r="BB101" s="982"/>
      <c r="BC101" s="982"/>
      <c r="BD101" s="982"/>
      <c r="BE101" s="982"/>
      <c r="BF101" s="982"/>
      <c r="BG101" s="982"/>
      <c r="BH101" s="983"/>
      <c r="BI101" s="981" t="str">
        <f>IF(Ф1Заполн!BI101&gt;0,Ф1Заполн!BI101,"-")</f>
        <v>-</v>
      </c>
      <c r="BJ101" s="982"/>
      <c r="BK101" s="982"/>
      <c r="BL101" s="982"/>
      <c r="BM101" s="982"/>
      <c r="BN101" s="982"/>
      <c r="BO101" s="982"/>
      <c r="BP101" s="982"/>
      <c r="BQ101" s="983"/>
      <c r="BV101" s="73"/>
      <c r="BW101"/>
      <c r="BX101"/>
      <c r="BY101"/>
      <c r="BZ101"/>
      <c r="CA101"/>
    </row>
    <row r="102" spans="1:79" s="72" customFormat="1" ht="13.5" customHeight="1" x14ac:dyDescent="0.25">
      <c r="A102" s="1079" t="s">
        <v>133</v>
      </c>
      <c r="B102" s="1080"/>
      <c r="C102" s="1080"/>
      <c r="D102" s="1080"/>
      <c r="E102" s="1080"/>
      <c r="F102" s="1080"/>
      <c r="G102" s="1080"/>
      <c r="H102" s="1080"/>
      <c r="I102" s="1080"/>
      <c r="J102" s="1080"/>
      <c r="K102" s="1080"/>
      <c r="L102" s="1080"/>
      <c r="M102" s="1080"/>
      <c r="N102" s="1080"/>
      <c r="O102" s="1080"/>
      <c r="P102" s="1080"/>
      <c r="Q102" s="1080"/>
      <c r="R102" s="1080"/>
      <c r="S102" s="1080"/>
      <c r="T102" s="1080"/>
      <c r="U102" s="1080"/>
      <c r="V102" s="1080"/>
      <c r="W102" s="1080"/>
      <c r="X102" s="1080"/>
      <c r="Y102" s="1080"/>
      <c r="Z102" s="1080"/>
      <c r="AA102" s="1080"/>
      <c r="AB102" s="1080"/>
      <c r="AC102" s="1080"/>
      <c r="AD102" s="1080"/>
      <c r="AE102" s="1080"/>
      <c r="AF102" s="1080"/>
      <c r="AG102" s="1080"/>
      <c r="AH102" s="1080"/>
      <c r="AI102" s="1080"/>
      <c r="AJ102" s="1080"/>
      <c r="AK102" s="1080"/>
      <c r="AL102" s="1080"/>
      <c r="AM102" s="1080"/>
      <c r="AN102" s="1080"/>
      <c r="AO102" s="1080"/>
      <c r="AP102" s="1080"/>
      <c r="AQ102" s="1080"/>
      <c r="AR102" s="1080"/>
      <c r="AS102" s="1080"/>
      <c r="AT102" s="1081"/>
      <c r="AU102" s="1089" t="s">
        <v>134</v>
      </c>
      <c r="AV102" s="1090"/>
      <c r="AW102" s="1090"/>
      <c r="AX102" s="1091"/>
      <c r="AY102" s="384">
        <f>Ф1Заполн!AY102</f>
        <v>0</v>
      </c>
      <c r="AZ102" s="981" t="str">
        <f>IF(Ф1Заполн!AZ102&gt;0,Ф1Заполн!AZ102,"-")</f>
        <v>-</v>
      </c>
      <c r="BA102" s="982"/>
      <c r="BB102" s="982"/>
      <c r="BC102" s="982"/>
      <c r="BD102" s="982"/>
      <c r="BE102" s="982"/>
      <c r="BF102" s="982"/>
      <c r="BG102" s="982"/>
      <c r="BH102" s="983"/>
      <c r="BI102" s="981" t="str">
        <f>IF(Ф1Заполн!BI102&gt;0,Ф1Заполн!BI102,"-")</f>
        <v>-</v>
      </c>
      <c r="BJ102" s="982"/>
      <c r="BK102" s="982"/>
      <c r="BL102" s="982"/>
      <c r="BM102" s="982"/>
      <c r="BN102" s="982"/>
      <c r="BO102" s="982"/>
      <c r="BP102" s="982"/>
      <c r="BQ102" s="983"/>
      <c r="BV102" s="73"/>
      <c r="BW102"/>
      <c r="BX102"/>
      <c r="BY102"/>
      <c r="BZ102"/>
      <c r="CA102"/>
    </row>
    <row r="103" spans="1:79" s="72" customFormat="1" ht="13.5" customHeight="1" x14ac:dyDescent="0.25">
      <c r="A103" s="1087" t="s">
        <v>135</v>
      </c>
      <c r="B103" s="1087"/>
      <c r="C103" s="1087"/>
      <c r="D103" s="1087"/>
      <c r="E103" s="1087"/>
      <c r="F103" s="1087"/>
      <c r="G103" s="1087"/>
      <c r="H103" s="1087"/>
      <c r="I103" s="1087"/>
      <c r="J103" s="1087"/>
      <c r="K103" s="1087"/>
      <c r="L103" s="1087"/>
      <c r="M103" s="1087"/>
      <c r="N103" s="1087"/>
      <c r="O103" s="1087"/>
      <c r="P103" s="1087"/>
      <c r="Q103" s="1087"/>
      <c r="R103" s="1087"/>
      <c r="S103" s="1087"/>
      <c r="T103" s="1087"/>
      <c r="U103" s="1087"/>
      <c r="V103" s="1087"/>
      <c r="W103" s="1087"/>
      <c r="X103" s="1087"/>
      <c r="Y103" s="1087"/>
      <c r="Z103" s="1087"/>
      <c r="AA103" s="1087"/>
      <c r="AB103" s="1087"/>
      <c r="AC103" s="1087"/>
      <c r="AD103" s="1087"/>
      <c r="AE103" s="1087"/>
      <c r="AF103" s="1087"/>
      <c r="AG103" s="1087"/>
      <c r="AH103" s="1087"/>
      <c r="AI103" s="1087"/>
      <c r="AJ103" s="1087"/>
      <c r="AK103" s="1087"/>
      <c r="AL103" s="1087"/>
      <c r="AM103" s="1087"/>
      <c r="AN103" s="1087"/>
      <c r="AO103" s="1087"/>
      <c r="AP103" s="1087"/>
      <c r="AQ103" s="1087"/>
      <c r="AR103" s="1087"/>
      <c r="AS103" s="1087"/>
      <c r="AT103" s="1087"/>
      <c r="AU103" s="1088">
        <v>1525</v>
      </c>
      <c r="AV103" s="1088"/>
      <c r="AW103" s="1088"/>
      <c r="AX103" s="1088"/>
      <c r="AY103" s="383">
        <f>Ф1Заполн!AY103</f>
        <v>0</v>
      </c>
      <c r="AZ103" s="981" t="str">
        <f>IF(Ф1Заполн!AZ103&gt;0,Ф1Заполн!AZ103,"-")</f>
        <v>-</v>
      </c>
      <c r="BA103" s="982"/>
      <c r="BB103" s="982"/>
      <c r="BC103" s="982"/>
      <c r="BD103" s="982"/>
      <c r="BE103" s="982"/>
      <c r="BF103" s="982"/>
      <c r="BG103" s="982"/>
      <c r="BH103" s="983"/>
      <c r="BI103" s="981" t="str">
        <f>IF(Ф1Заполн!BI103&gt;0,Ф1Заполн!BI103,"-")</f>
        <v>-</v>
      </c>
      <c r="BJ103" s="982"/>
      <c r="BK103" s="982"/>
      <c r="BL103" s="982"/>
      <c r="BM103" s="982"/>
      <c r="BN103" s="982"/>
      <c r="BO103" s="982"/>
      <c r="BP103" s="982"/>
      <c r="BQ103" s="983"/>
      <c r="BV103" s="73"/>
      <c r="BW103"/>
      <c r="BX103"/>
      <c r="BY103"/>
      <c r="BZ103"/>
      <c r="CA103"/>
    </row>
    <row r="104" spans="1:79" s="72" customFormat="1" ht="13.5" customHeight="1" x14ac:dyDescent="0.25">
      <c r="A104" s="1079" t="s">
        <v>136</v>
      </c>
      <c r="B104" s="1080"/>
      <c r="C104" s="1080"/>
      <c r="D104" s="1080"/>
      <c r="E104" s="1080"/>
      <c r="F104" s="1080"/>
      <c r="G104" s="1080"/>
      <c r="H104" s="1080"/>
      <c r="I104" s="1080"/>
      <c r="J104" s="1080"/>
      <c r="K104" s="1080"/>
      <c r="L104" s="1080"/>
      <c r="M104" s="1080"/>
      <c r="N104" s="1080"/>
      <c r="O104" s="1080"/>
      <c r="P104" s="1080"/>
      <c r="Q104" s="1080"/>
      <c r="R104" s="1080"/>
      <c r="S104" s="1080"/>
      <c r="T104" s="1080"/>
      <c r="U104" s="1080"/>
      <c r="V104" s="1080"/>
      <c r="W104" s="1080"/>
      <c r="X104" s="1080"/>
      <c r="Y104" s="1080"/>
      <c r="Z104" s="1080"/>
      <c r="AA104" s="1080"/>
      <c r="AB104" s="1080"/>
      <c r="AC104" s="1080"/>
      <c r="AD104" s="1080"/>
      <c r="AE104" s="1080"/>
      <c r="AF104" s="1080"/>
      <c r="AG104" s="1080"/>
      <c r="AH104" s="1080"/>
      <c r="AI104" s="1080"/>
      <c r="AJ104" s="1080"/>
      <c r="AK104" s="1080"/>
      <c r="AL104" s="1080"/>
      <c r="AM104" s="1080"/>
      <c r="AN104" s="1080"/>
      <c r="AO104" s="1080"/>
      <c r="AP104" s="1080"/>
      <c r="AQ104" s="1080"/>
      <c r="AR104" s="1080"/>
      <c r="AS104" s="1080"/>
      <c r="AT104" s="1081"/>
      <c r="AU104" s="1089" t="s">
        <v>137</v>
      </c>
      <c r="AV104" s="1090"/>
      <c r="AW104" s="1090"/>
      <c r="AX104" s="1091"/>
      <c r="AY104" s="384">
        <f>Ф1Заполн!AY104</f>
        <v>0</v>
      </c>
      <c r="AZ104" s="981" t="str">
        <f>IF(Ф1Заполн!AZ104&gt;0,Ф1Заполн!AZ104,"-")</f>
        <v>-</v>
      </c>
      <c r="BA104" s="982"/>
      <c r="BB104" s="982"/>
      <c r="BC104" s="982"/>
      <c r="BD104" s="982"/>
      <c r="BE104" s="982"/>
      <c r="BF104" s="982"/>
      <c r="BG104" s="982"/>
      <c r="BH104" s="983"/>
      <c r="BI104" s="981" t="str">
        <f>IF(Ф1Заполн!BI104&gt;0,Ф1Заполн!BI104,"-")</f>
        <v>-</v>
      </c>
      <c r="BJ104" s="982"/>
      <c r="BK104" s="982"/>
      <c r="BL104" s="982"/>
      <c r="BM104" s="982"/>
      <c r="BN104" s="982"/>
      <c r="BO104" s="982"/>
      <c r="BP104" s="982"/>
      <c r="BQ104" s="983"/>
      <c r="BV104" s="73"/>
      <c r="BW104"/>
      <c r="BX104"/>
      <c r="BY104"/>
      <c r="BZ104"/>
      <c r="CA104"/>
    </row>
    <row r="105" spans="1:79" s="72" customFormat="1" ht="13.5" customHeight="1" x14ac:dyDescent="0.25">
      <c r="A105" s="1079" t="s">
        <v>138</v>
      </c>
      <c r="B105" s="1080"/>
      <c r="C105" s="1080"/>
      <c r="D105" s="1080"/>
      <c r="E105" s="1080"/>
      <c r="F105" s="1080"/>
      <c r="G105" s="1080"/>
      <c r="H105" s="1080"/>
      <c r="I105" s="1080"/>
      <c r="J105" s="1080"/>
      <c r="K105" s="1080"/>
      <c r="L105" s="1080"/>
      <c r="M105" s="1080"/>
      <c r="N105" s="1080"/>
      <c r="O105" s="1080"/>
      <c r="P105" s="1080"/>
      <c r="Q105" s="1080"/>
      <c r="R105" s="1080"/>
      <c r="S105" s="1080"/>
      <c r="T105" s="1080"/>
      <c r="U105" s="1080"/>
      <c r="V105" s="1080"/>
      <c r="W105" s="1080"/>
      <c r="X105" s="1080"/>
      <c r="Y105" s="1080"/>
      <c r="Z105" s="1080"/>
      <c r="AA105" s="1080"/>
      <c r="AB105" s="1080"/>
      <c r="AC105" s="1080"/>
      <c r="AD105" s="1080"/>
      <c r="AE105" s="1080"/>
      <c r="AF105" s="1080"/>
      <c r="AG105" s="1080"/>
      <c r="AH105" s="1080"/>
      <c r="AI105" s="1080"/>
      <c r="AJ105" s="1080"/>
      <c r="AK105" s="1080"/>
      <c r="AL105" s="1080"/>
      <c r="AM105" s="1080"/>
      <c r="AN105" s="1080"/>
      <c r="AO105" s="1080"/>
      <c r="AP105" s="1080"/>
      <c r="AQ105" s="1080"/>
      <c r="AR105" s="1080"/>
      <c r="AS105" s="1080"/>
      <c r="AT105" s="1081"/>
      <c r="AU105" s="1089" t="s">
        <v>139</v>
      </c>
      <c r="AV105" s="1090"/>
      <c r="AW105" s="1090"/>
      <c r="AX105" s="1091"/>
      <c r="AY105" s="384">
        <f>Ф1Заполн!AY105</f>
        <v>0</v>
      </c>
      <c r="AZ105" s="981" t="str">
        <f>IF(Ф1Заполн!AZ105&gt;0,Ф1Заполн!AZ105,"-")</f>
        <v>-</v>
      </c>
      <c r="BA105" s="982"/>
      <c r="BB105" s="982"/>
      <c r="BC105" s="982"/>
      <c r="BD105" s="982"/>
      <c r="BE105" s="982"/>
      <c r="BF105" s="982"/>
      <c r="BG105" s="982"/>
      <c r="BH105" s="983"/>
      <c r="BI105" s="981" t="str">
        <f>IF(Ф1Заполн!BI105&gt;0,Ф1Заполн!BI105,"-")</f>
        <v>-</v>
      </c>
      <c r="BJ105" s="982"/>
      <c r="BK105" s="982"/>
      <c r="BL105" s="982"/>
      <c r="BM105" s="982"/>
      <c r="BN105" s="982"/>
      <c r="BO105" s="982"/>
      <c r="BP105" s="982"/>
      <c r="BQ105" s="983"/>
      <c r="BV105" s="73"/>
      <c r="BW105"/>
      <c r="BX105"/>
      <c r="BY105"/>
      <c r="BZ105"/>
      <c r="CA105"/>
    </row>
    <row r="106" spans="1:79" s="72" customFormat="1" ht="26.25" customHeight="1" x14ac:dyDescent="0.25">
      <c r="A106" s="1079" t="s">
        <v>140</v>
      </c>
      <c r="B106" s="1080"/>
      <c r="C106" s="1080"/>
      <c r="D106" s="1080"/>
      <c r="E106" s="1080"/>
      <c r="F106" s="1080"/>
      <c r="G106" s="1080"/>
      <c r="H106" s="1080"/>
      <c r="I106" s="1080"/>
      <c r="J106" s="1080"/>
      <c r="K106" s="1080"/>
      <c r="L106" s="1080"/>
      <c r="M106" s="1080"/>
      <c r="N106" s="1080"/>
      <c r="O106" s="1080"/>
      <c r="P106" s="1080"/>
      <c r="Q106" s="1080"/>
      <c r="R106" s="1080"/>
      <c r="S106" s="1080"/>
      <c r="T106" s="1080"/>
      <c r="U106" s="1080"/>
      <c r="V106" s="1080"/>
      <c r="W106" s="1080"/>
      <c r="X106" s="1080"/>
      <c r="Y106" s="1080"/>
      <c r="Z106" s="1080"/>
      <c r="AA106" s="1080"/>
      <c r="AB106" s="1080"/>
      <c r="AC106" s="1080"/>
      <c r="AD106" s="1080"/>
      <c r="AE106" s="1080"/>
      <c r="AF106" s="1080"/>
      <c r="AG106" s="1080"/>
      <c r="AH106" s="1080"/>
      <c r="AI106" s="1080"/>
      <c r="AJ106" s="1080"/>
      <c r="AK106" s="1080"/>
      <c r="AL106" s="1080"/>
      <c r="AM106" s="1080"/>
      <c r="AN106" s="1080"/>
      <c r="AO106" s="1080"/>
      <c r="AP106" s="1080"/>
      <c r="AQ106" s="1080"/>
      <c r="AR106" s="1080"/>
      <c r="AS106" s="1080"/>
      <c r="AT106" s="1081"/>
      <c r="AU106" s="1082" t="s">
        <v>141</v>
      </c>
      <c r="AV106" s="1083"/>
      <c r="AW106" s="1083"/>
      <c r="AX106" s="1084"/>
      <c r="AY106" s="325">
        <f>Ф1Заполн!AY106</f>
        <v>0</v>
      </c>
      <c r="AZ106" s="1034" t="str">
        <f>IF(Ф1Заполн!AZ106&gt;0,Ф1Заполн!AZ106,"-")</f>
        <v>-</v>
      </c>
      <c r="BA106" s="1035"/>
      <c r="BB106" s="1035"/>
      <c r="BC106" s="1035"/>
      <c r="BD106" s="1035"/>
      <c r="BE106" s="1035"/>
      <c r="BF106" s="1035"/>
      <c r="BG106" s="1035"/>
      <c r="BH106" s="1036"/>
      <c r="BI106" s="1034" t="str">
        <f>IF(Ф1Заполн!BI106&gt;0,Ф1Заполн!BI106,"-")</f>
        <v>-</v>
      </c>
      <c r="BJ106" s="1035"/>
      <c r="BK106" s="1035"/>
      <c r="BL106" s="1035"/>
      <c r="BM106" s="1035"/>
      <c r="BN106" s="1035"/>
      <c r="BO106" s="1035"/>
      <c r="BP106" s="1035"/>
      <c r="BQ106" s="1036"/>
      <c r="BV106" s="73"/>
      <c r="BW106"/>
      <c r="BX106"/>
      <c r="BY106"/>
      <c r="BZ106"/>
      <c r="CA106"/>
    </row>
    <row r="107" spans="1:79" s="72" customFormat="1" ht="13.5" customHeight="1" x14ac:dyDescent="0.25">
      <c r="A107" s="1079" t="s">
        <v>142</v>
      </c>
      <c r="B107" s="1080"/>
      <c r="C107" s="1080"/>
      <c r="D107" s="1080"/>
      <c r="E107" s="1080"/>
      <c r="F107" s="1080"/>
      <c r="G107" s="1080"/>
      <c r="H107" s="1080"/>
      <c r="I107" s="1080"/>
      <c r="J107" s="1080"/>
      <c r="K107" s="1080"/>
      <c r="L107" s="1080"/>
      <c r="M107" s="1080"/>
      <c r="N107" s="1080"/>
      <c r="O107" s="1080"/>
      <c r="P107" s="1080"/>
      <c r="Q107" s="1080"/>
      <c r="R107" s="1080"/>
      <c r="S107" s="1080"/>
      <c r="T107" s="1080"/>
      <c r="U107" s="1080"/>
      <c r="V107" s="1080"/>
      <c r="W107" s="1080"/>
      <c r="X107" s="1080"/>
      <c r="Y107" s="1080"/>
      <c r="Z107" s="1080"/>
      <c r="AA107" s="1080"/>
      <c r="AB107" s="1080"/>
      <c r="AC107" s="1080"/>
      <c r="AD107" s="1080"/>
      <c r="AE107" s="1080"/>
      <c r="AF107" s="1080"/>
      <c r="AG107" s="1080"/>
      <c r="AH107" s="1080"/>
      <c r="AI107" s="1080"/>
      <c r="AJ107" s="1080"/>
      <c r="AK107" s="1080"/>
      <c r="AL107" s="1080"/>
      <c r="AM107" s="1080"/>
      <c r="AN107" s="1080"/>
      <c r="AO107" s="1080"/>
      <c r="AP107" s="1080"/>
      <c r="AQ107" s="1080"/>
      <c r="AR107" s="1080"/>
      <c r="AS107" s="1080"/>
      <c r="AT107" s="1081"/>
      <c r="AU107" s="1089" t="s">
        <v>143</v>
      </c>
      <c r="AV107" s="1090"/>
      <c r="AW107" s="1090"/>
      <c r="AX107" s="1091"/>
      <c r="AY107" s="384">
        <f>Ф1Заполн!AY107</f>
        <v>0</v>
      </c>
      <c r="AZ107" s="981" t="str">
        <f>IF(Ф1Заполн!AZ107&gt;0,Ф1Заполн!AZ107,"-")</f>
        <v>-</v>
      </c>
      <c r="BA107" s="982"/>
      <c r="BB107" s="982"/>
      <c r="BC107" s="982"/>
      <c r="BD107" s="982"/>
      <c r="BE107" s="982"/>
      <c r="BF107" s="982"/>
      <c r="BG107" s="982"/>
      <c r="BH107" s="983"/>
      <c r="BI107" s="981" t="str">
        <f>IF(Ф1Заполн!BI107&gt;0,Ф1Заполн!BI107,"-")</f>
        <v>-</v>
      </c>
      <c r="BJ107" s="982"/>
      <c r="BK107" s="982"/>
      <c r="BL107" s="982"/>
      <c r="BM107" s="982"/>
      <c r="BN107" s="982"/>
      <c r="BO107" s="982"/>
      <c r="BP107" s="982"/>
      <c r="BQ107" s="983"/>
      <c r="BV107" s="73"/>
      <c r="BW107"/>
      <c r="BX107"/>
      <c r="BY107"/>
      <c r="BZ107"/>
      <c r="CA107"/>
    </row>
    <row r="108" spans="1:79" s="72" customFormat="1" ht="13.5" customHeight="1" x14ac:dyDescent="0.25">
      <c r="A108" s="1079" t="s">
        <v>144</v>
      </c>
      <c r="B108" s="1080"/>
      <c r="C108" s="1080"/>
      <c r="D108" s="1080"/>
      <c r="E108" s="1080"/>
      <c r="F108" s="1080"/>
      <c r="G108" s="1080"/>
      <c r="H108" s="1080"/>
      <c r="I108" s="1080"/>
      <c r="J108" s="1080"/>
      <c r="K108" s="1080"/>
      <c r="L108" s="1080"/>
      <c r="M108" s="1080"/>
      <c r="N108" s="1080"/>
      <c r="O108" s="1080"/>
      <c r="P108" s="1080"/>
      <c r="Q108" s="1080"/>
      <c r="R108" s="1080"/>
      <c r="S108" s="1080"/>
      <c r="T108" s="1080"/>
      <c r="U108" s="1080"/>
      <c r="V108" s="1080"/>
      <c r="W108" s="1080"/>
      <c r="X108" s="1080"/>
      <c r="Y108" s="1080"/>
      <c r="Z108" s="1080"/>
      <c r="AA108" s="1080"/>
      <c r="AB108" s="1080"/>
      <c r="AC108" s="1080"/>
      <c r="AD108" s="1080"/>
      <c r="AE108" s="1080"/>
      <c r="AF108" s="1080"/>
      <c r="AG108" s="1080"/>
      <c r="AH108" s="1080"/>
      <c r="AI108" s="1080"/>
      <c r="AJ108" s="1080"/>
      <c r="AK108" s="1080"/>
      <c r="AL108" s="1080"/>
      <c r="AM108" s="1080"/>
      <c r="AN108" s="1080"/>
      <c r="AO108" s="1080"/>
      <c r="AP108" s="1080"/>
      <c r="AQ108" s="1080"/>
      <c r="AR108" s="1080"/>
      <c r="AS108" s="1080"/>
      <c r="AT108" s="1081"/>
      <c r="AU108" s="1089" t="s">
        <v>145</v>
      </c>
      <c r="AV108" s="1090"/>
      <c r="AW108" s="1090"/>
      <c r="AX108" s="1091"/>
      <c r="AY108" s="384">
        <f>Ф1Заполн!AY108</f>
        <v>0</v>
      </c>
      <c r="AZ108" s="981" t="str">
        <f>IF(Ф1Заполн!AZ108&gt;0,Ф1Заполн!AZ108,"-")</f>
        <v>-</v>
      </c>
      <c r="BA108" s="982"/>
      <c r="BB108" s="982"/>
      <c r="BC108" s="982"/>
      <c r="BD108" s="982"/>
      <c r="BE108" s="982"/>
      <c r="BF108" s="982"/>
      <c r="BG108" s="982"/>
      <c r="BH108" s="983"/>
      <c r="BI108" s="981" t="str">
        <f>IF(Ф1Заполн!BI108&gt;0,Ф1Заполн!BI108,"-")</f>
        <v>-</v>
      </c>
      <c r="BJ108" s="982"/>
      <c r="BK108" s="982"/>
      <c r="BL108" s="982"/>
      <c r="BM108" s="982"/>
      <c r="BN108" s="982"/>
      <c r="BO108" s="982"/>
      <c r="BP108" s="982"/>
      <c r="BQ108" s="983"/>
      <c r="BV108" s="73"/>
      <c r="BW108"/>
      <c r="BX108"/>
      <c r="BY108"/>
      <c r="BZ108"/>
      <c r="CA108"/>
    </row>
    <row r="109" spans="1:79" s="72" customFormat="1" ht="13.5" customHeight="1" x14ac:dyDescent="0.25">
      <c r="A109" s="1079" t="s">
        <v>146</v>
      </c>
      <c r="B109" s="1080"/>
      <c r="C109" s="1080"/>
      <c r="D109" s="1080"/>
      <c r="E109" s="1080"/>
      <c r="F109" s="1080"/>
      <c r="G109" s="1080"/>
      <c r="H109" s="1080"/>
      <c r="I109" s="1080"/>
      <c r="J109" s="1080"/>
      <c r="K109" s="1080"/>
      <c r="L109" s="1080"/>
      <c r="M109" s="1080"/>
      <c r="N109" s="1080"/>
      <c r="O109" s="1080"/>
      <c r="P109" s="1080"/>
      <c r="Q109" s="1080"/>
      <c r="R109" s="1080"/>
      <c r="S109" s="1080"/>
      <c r="T109" s="1080"/>
      <c r="U109" s="1080"/>
      <c r="V109" s="1080"/>
      <c r="W109" s="1080"/>
      <c r="X109" s="1080"/>
      <c r="Y109" s="1080"/>
      <c r="Z109" s="1080"/>
      <c r="AA109" s="1080"/>
      <c r="AB109" s="1080"/>
      <c r="AC109" s="1080"/>
      <c r="AD109" s="1080"/>
      <c r="AE109" s="1080"/>
      <c r="AF109" s="1080"/>
      <c r="AG109" s="1080"/>
      <c r="AH109" s="1080"/>
      <c r="AI109" s="1080"/>
      <c r="AJ109" s="1080"/>
      <c r="AK109" s="1080"/>
      <c r="AL109" s="1080"/>
      <c r="AM109" s="1080"/>
      <c r="AN109" s="1080"/>
      <c r="AO109" s="1080"/>
      <c r="AP109" s="1080"/>
      <c r="AQ109" s="1080"/>
      <c r="AR109" s="1080"/>
      <c r="AS109" s="1080"/>
      <c r="AT109" s="1081"/>
      <c r="AU109" s="1089" t="s">
        <v>147</v>
      </c>
      <c r="AV109" s="1090"/>
      <c r="AW109" s="1090"/>
      <c r="AX109" s="1091"/>
      <c r="AY109" s="384">
        <f>Ф1Заполн!AY109</f>
        <v>0</v>
      </c>
      <c r="AZ109" s="981" t="str">
        <f>IF(Ф1Заполн!AZ109&gt;0,Ф1Заполн!AZ109,"-")</f>
        <v>-</v>
      </c>
      <c r="BA109" s="982"/>
      <c r="BB109" s="982"/>
      <c r="BC109" s="982"/>
      <c r="BD109" s="982"/>
      <c r="BE109" s="982"/>
      <c r="BF109" s="982"/>
      <c r="BG109" s="982"/>
      <c r="BH109" s="983"/>
      <c r="BI109" s="981" t="str">
        <f>IF(Ф1Заполн!BI109&gt;0,Ф1Заполн!BI109,"-")</f>
        <v>-</v>
      </c>
      <c r="BJ109" s="982"/>
      <c r="BK109" s="982"/>
      <c r="BL109" s="982"/>
      <c r="BM109" s="982"/>
      <c r="BN109" s="982"/>
      <c r="BO109" s="982"/>
      <c r="BP109" s="982"/>
      <c r="BQ109" s="983"/>
      <c r="BV109" s="73"/>
      <c r="BW109"/>
      <c r="BX109"/>
      <c r="BY109"/>
      <c r="BZ109"/>
      <c r="CA109"/>
    </row>
    <row r="110" spans="1:79" s="72" customFormat="1" ht="13.5" customHeight="1" x14ac:dyDescent="0.25">
      <c r="A110" s="1079" t="s">
        <v>148</v>
      </c>
      <c r="B110" s="1080"/>
      <c r="C110" s="1080"/>
      <c r="D110" s="1080"/>
      <c r="E110" s="1080"/>
      <c r="F110" s="1080"/>
      <c r="G110" s="1080"/>
      <c r="H110" s="1080"/>
      <c r="I110" s="1080"/>
      <c r="J110" s="1080"/>
      <c r="K110" s="1080"/>
      <c r="L110" s="1080"/>
      <c r="M110" s="1080"/>
      <c r="N110" s="1080"/>
      <c r="O110" s="1080"/>
      <c r="P110" s="1080"/>
      <c r="Q110" s="1080"/>
      <c r="R110" s="1080"/>
      <c r="S110" s="1080"/>
      <c r="T110" s="1080"/>
      <c r="U110" s="1080"/>
      <c r="V110" s="1080"/>
      <c r="W110" s="1080"/>
      <c r="X110" s="1080"/>
      <c r="Y110" s="1080"/>
      <c r="Z110" s="1080"/>
      <c r="AA110" s="1080"/>
      <c r="AB110" s="1080"/>
      <c r="AC110" s="1080"/>
      <c r="AD110" s="1080"/>
      <c r="AE110" s="1080"/>
      <c r="AF110" s="1080"/>
      <c r="AG110" s="1080"/>
      <c r="AH110" s="1080"/>
      <c r="AI110" s="1080"/>
      <c r="AJ110" s="1080"/>
      <c r="AK110" s="1080"/>
      <c r="AL110" s="1080"/>
      <c r="AM110" s="1080"/>
      <c r="AN110" s="1080"/>
      <c r="AO110" s="1080"/>
      <c r="AP110" s="1080"/>
      <c r="AQ110" s="1080"/>
      <c r="AR110" s="1080"/>
      <c r="AS110" s="1080"/>
      <c r="AT110" s="1081"/>
      <c r="AU110" s="1089" t="s">
        <v>149</v>
      </c>
      <c r="AV110" s="1090"/>
      <c r="AW110" s="1090"/>
      <c r="AX110" s="1091"/>
      <c r="AY110" s="384">
        <f>Ф1Заполн!AY110</f>
        <v>0</v>
      </c>
      <c r="AZ110" s="981" t="str">
        <f>IF(Ф1Заполн!AZ110&gt;0,Ф1Заполн!AZ110,"-")</f>
        <v>-</v>
      </c>
      <c r="BA110" s="982"/>
      <c r="BB110" s="982"/>
      <c r="BC110" s="982"/>
      <c r="BD110" s="982"/>
      <c r="BE110" s="982"/>
      <c r="BF110" s="982"/>
      <c r="BG110" s="982"/>
      <c r="BH110" s="983"/>
      <c r="BI110" s="981" t="str">
        <f>IF(Ф1Заполн!BI110&gt;0,Ф1Заполн!BI110,"-")</f>
        <v>-</v>
      </c>
      <c r="BJ110" s="982"/>
      <c r="BK110" s="982"/>
      <c r="BL110" s="982"/>
      <c r="BM110" s="982"/>
      <c r="BN110" s="982"/>
      <c r="BO110" s="982"/>
      <c r="BP110" s="982"/>
      <c r="BQ110" s="983"/>
      <c r="BV110" s="73"/>
      <c r="BW110"/>
      <c r="BX110"/>
      <c r="BY110"/>
      <c r="BZ110"/>
      <c r="CA110"/>
    </row>
    <row r="111" spans="1:79" s="72" customFormat="1" ht="13.5" customHeight="1" x14ac:dyDescent="0.25">
      <c r="A111" s="1079" t="s">
        <v>150</v>
      </c>
      <c r="B111" s="1080"/>
      <c r="C111" s="1080"/>
      <c r="D111" s="1080"/>
      <c r="E111" s="1080"/>
      <c r="F111" s="1080"/>
      <c r="G111" s="1080"/>
      <c r="H111" s="1080"/>
      <c r="I111" s="1080"/>
      <c r="J111" s="1080"/>
      <c r="K111" s="1080"/>
      <c r="L111" s="1080"/>
      <c r="M111" s="1080"/>
      <c r="N111" s="1080"/>
      <c r="O111" s="1080"/>
      <c r="P111" s="1080"/>
      <c r="Q111" s="1080"/>
      <c r="R111" s="1080"/>
      <c r="S111" s="1080"/>
      <c r="T111" s="1080"/>
      <c r="U111" s="1080"/>
      <c r="V111" s="1080"/>
      <c r="W111" s="1080"/>
      <c r="X111" s="1080"/>
      <c r="Y111" s="1080"/>
      <c r="Z111" s="1080"/>
      <c r="AA111" s="1080"/>
      <c r="AB111" s="1080"/>
      <c r="AC111" s="1080"/>
      <c r="AD111" s="1080"/>
      <c r="AE111" s="1080"/>
      <c r="AF111" s="1080"/>
      <c r="AG111" s="1080"/>
      <c r="AH111" s="1080"/>
      <c r="AI111" s="1080"/>
      <c r="AJ111" s="1080"/>
      <c r="AK111" s="1080"/>
      <c r="AL111" s="1080"/>
      <c r="AM111" s="1080"/>
      <c r="AN111" s="1080"/>
      <c r="AO111" s="1080"/>
      <c r="AP111" s="1080"/>
      <c r="AQ111" s="1080"/>
      <c r="AR111" s="1080"/>
      <c r="AS111" s="1080"/>
      <c r="AT111" s="1081"/>
      <c r="AU111" s="1089" t="s">
        <v>151</v>
      </c>
      <c r="AV111" s="1090"/>
      <c r="AW111" s="1090"/>
      <c r="AX111" s="1091"/>
      <c r="AY111" s="384">
        <f>Ф1Заполн!AY111</f>
        <v>0</v>
      </c>
      <c r="AZ111" s="981" t="str">
        <f>IF(Ф1Заполн!AZ111&gt;0,Ф1Заполн!AZ111,"-")</f>
        <v>-</v>
      </c>
      <c r="BA111" s="982"/>
      <c r="BB111" s="982"/>
      <c r="BC111" s="982"/>
      <c r="BD111" s="982"/>
      <c r="BE111" s="982"/>
      <c r="BF111" s="982"/>
      <c r="BG111" s="982"/>
      <c r="BH111" s="983"/>
      <c r="BI111" s="981" t="str">
        <f>IF(Ф1Заполн!BI111&gt;0,Ф1Заполн!BI111,"-")</f>
        <v>-</v>
      </c>
      <c r="BJ111" s="982"/>
      <c r="BK111" s="982"/>
      <c r="BL111" s="982"/>
      <c r="BM111" s="982"/>
      <c r="BN111" s="982"/>
      <c r="BO111" s="982"/>
      <c r="BP111" s="982"/>
      <c r="BQ111" s="983"/>
      <c r="BV111" s="73"/>
      <c r="BW111"/>
      <c r="BX111"/>
      <c r="BY111"/>
      <c r="BZ111"/>
      <c r="CA111"/>
    </row>
    <row r="112" spans="1:79" s="72" customFormat="1" ht="13.5" customHeight="1" x14ac:dyDescent="0.25">
      <c r="A112" s="1079" t="s">
        <v>152</v>
      </c>
      <c r="B112" s="1080"/>
      <c r="C112" s="1080"/>
      <c r="D112" s="1080"/>
      <c r="E112" s="1080"/>
      <c r="F112" s="1080"/>
      <c r="G112" s="1080"/>
      <c r="H112" s="1080"/>
      <c r="I112" s="1080"/>
      <c r="J112" s="1080"/>
      <c r="K112" s="1080"/>
      <c r="L112" s="1080"/>
      <c r="M112" s="1080"/>
      <c r="N112" s="1080"/>
      <c r="O112" s="1080"/>
      <c r="P112" s="1080"/>
      <c r="Q112" s="1080"/>
      <c r="R112" s="1080"/>
      <c r="S112" s="1080"/>
      <c r="T112" s="1080"/>
      <c r="U112" s="1080"/>
      <c r="V112" s="1080"/>
      <c r="W112" s="1080"/>
      <c r="X112" s="1080"/>
      <c r="Y112" s="1080"/>
      <c r="Z112" s="1080"/>
      <c r="AA112" s="1080"/>
      <c r="AB112" s="1080"/>
      <c r="AC112" s="1080"/>
      <c r="AD112" s="1080"/>
      <c r="AE112" s="1080"/>
      <c r="AF112" s="1080"/>
      <c r="AG112" s="1080"/>
      <c r="AH112" s="1080"/>
      <c r="AI112" s="1080"/>
      <c r="AJ112" s="1080"/>
      <c r="AK112" s="1080"/>
      <c r="AL112" s="1080"/>
      <c r="AM112" s="1080"/>
      <c r="AN112" s="1080"/>
      <c r="AO112" s="1080"/>
      <c r="AP112" s="1080"/>
      <c r="AQ112" s="1080"/>
      <c r="AR112" s="1080"/>
      <c r="AS112" s="1080"/>
      <c r="AT112" s="1081"/>
      <c r="AU112" s="1089" t="s">
        <v>153</v>
      </c>
      <c r="AV112" s="1090"/>
      <c r="AW112" s="1090"/>
      <c r="AX112" s="1091"/>
      <c r="AY112" s="384">
        <f>Ф1Заполн!AY112</f>
        <v>0</v>
      </c>
      <c r="AZ112" s="981" t="str">
        <f>IF(Ф1Заполн!AZ112&gt;0,Ф1Заполн!AZ112,"-")</f>
        <v>-</v>
      </c>
      <c r="BA112" s="982"/>
      <c r="BB112" s="982"/>
      <c r="BC112" s="982"/>
      <c r="BD112" s="982"/>
      <c r="BE112" s="982"/>
      <c r="BF112" s="982"/>
      <c r="BG112" s="982"/>
      <c r="BH112" s="983"/>
      <c r="BI112" s="981" t="str">
        <f>IF(Ф1Заполн!BI112&gt;0,Ф1Заполн!BI112,"-")</f>
        <v>-</v>
      </c>
      <c r="BJ112" s="982"/>
      <c r="BK112" s="982"/>
      <c r="BL112" s="982"/>
      <c r="BM112" s="982"/>
      <c r="BN112" s="982"/>
      <c r="BO112" s="982"/>
      <c r="BP112" s="982"/>
      <c r="BQ112" s="983"/>
      <c r="BV112" s="73"/>
      <c r="BW112"/>
      <c r="BX112"/>
      <c r="BY112"/>
      <c r="BZ112"/>
      <c r="CA112"/>
    </row>
    <row r="113" spans="1:79" s="72" customFormat="1" ht="13.5" customHeight="1" x14ac:dyDescent="0.25">
      <c r="A113" s="1015" t="s">
        <v>103</v>
      </c>
      <c r="B113" s="1015"/>
      <c r="C113" s="1015"/>
      <c r="D113" s="1015"/>
      <c r="E113" s="1015"/>
      <c r="F113" s="1015"/>
      <c r="G113" s="1015"/>
      <c r="H113" s="1015"/>
      <c r="I113" s="1015"/>
      <c r="J113" s="1015"/>
      <c r="K113" s="1015"/>
      <c r="L113" s="1015"/>
      <c r="M113" s="1015"/>
      <c r="N113" s="1015"/>
      <c r="O113" s="1015"/>
      <c r="P113" s="1015"/>
      <c r="Q113" s="1015"/>
      <c r="R113" s="1015"/>
      <c r="S113" s="1015"/>
      <c r="T113" s="1015"/>
      <c r="U113" s="1015"/>
      <c r="V113" s="1015"/>
      <c r="W113" s="1015"/>
      <c r="X113" s="1015"/>
      <c r="Y113" s="1015"/>
      <c r="Z113" s="1015"/>
      <c r="AA113" s="1015"/>
      <c r="AB113" s="1015"/>
      <c r="AC113" s="1015"/>
      <c r="AD113" s="1015"/>
      <c r="AE113" s="1015"/>
      <c r="AF113" s="1015"/>
      <c r="AG113" s="1015"/>
      <c r="AH113" s="1015"/>
      <c r="AI113" s="1015"/>
      <c r="AJ113" s="1015"/>
      <c r="AK113" s="1015"/>
      <c r="AL113" s="1015"/>
      <c r="AM113" s="1015"/>
      <c r="AN113" s="1015"/>
      <c r="AO113" s="1015"/>
      <c r="AP113" s="1015"/>
      <c r="AQ113" s="1015"/>
      <c r="AR113" s="1015"/>
      <c r="AS113" s="1015"/>
      <c r="AT113" s="1015"/>
      <c r="AU113" s="1045">
        <v>1595</v>
      </c>
      <c r="AV113" s="1045"/>
      <c r="AW113" s="1045"/>
      <c r="AX113" s="1045"/>
      <c r="AY113" s="382">
        <f>Ф1Заполн!AY113</f>
        <v>0</v>
      </c>
      <c r="AZ113" s="981" t="str">
        <f>IF(Ф1Заполн!AZ113&gt;0,Ф1Заполн!AZ113,"-")</f>
        <v>-</v>
      </c>
      <c r="BA113" s="982"/>
      <c r="BB113" s="982"/>
      <c r="BC113" s="982"/>
      <c r="BD113" s="982"/>
      <c r="BE113" s="982"/>
      <c r="BF113" s="982"/>
      <c r="BG113" s="982"/>
      <c r="BH113" s="983"/>
      <c r="BI113" s="981">
        <f>IF(Ф1Заполн!BI113&gt;0,Ф1Заполн!BI113,"-")</f>
        <v>10523</v>
      </c>
      <c r="BJ113" s="982"/>
      <c r="BK113" s="982"/>
      <c r="BL113" s="982"/>
      <c r="BM113" s="982"/>
      <c r="BN113" s="982"/>
      <c r="BO113" s="982"/>
      <c r="BP113" s="982"/>
      <c r="BQ113" s="983"/>
      <c r="BV113" s="73"/>
      <c r="BW113"/>
      <c r="BX113"/>
      <c r="BY113"/>
      <c r="BZ113"/>
      <c r="CA113"/>
    </row>
    <row r="114" spans="1:79" s="72" customFormat="1" ht="13.5" customHeight="1" x14ac:dyDescent="0.25">
      <c r="A114" s="1067" t="s">
        <v>154</v>
      </c>
      <c r="B114" s="1068"/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/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/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068"/>
      <c r="AL114" s="1068"/>
      <c r="AM114" s="1068"/>
      <c r="AN114" s="1068"/>
      <c r="AO114" s="1068"/>
      <c r="AP114" s="1068"/>
      <c r="AQ114" s="1068"/>
      <c r="AR114" s="1068"/>
      <c r="AS114" s="1068"/>
      <c r="AT114" s="1069"/>
      <c r="AU114" s="1070">
        <v>1600</v>
      </c>
      <c r="AV114" s="1071"/>
      <c r="AW114" s="1071"/>
      <c r="AX114" s="1072"/>
      <c r="AY114" s="1085">
        <f>Ф1Заполн!AY115</f>
        <v>0</v>
      </c>
      <c r="AZ114" s="1031" t="str">
        <f>IF(Ф1Заполн!AZ115&gt;0,Ф1Заполн!AZ115,"-")</f>
        <v>-</v>
      </c>
      <c r="BA114" s="1032"/>
      <c r="BB114" s="1032"/>
      <c r="BC114" s="1032"/>
      <c r="BD114" s="1032"/>
      <c r="BE114" s="1032"/>
      <c r="BF114" s="1032"/>
      <c r="BG114" s="1032"/>
      <c r="BH114" s="1033"/>
      <c r="BI114" s="1031" t="str">
        <f>IF(Ф1Заполн!BI115&gt;0,Ф1Заполн!BI115,"-")</f>
        <v>-</v>
      </c>
      <c r="BJ114" s="1032"/>
      <c r="BK114" s="1032"/>
      <c r="BL114" s="1032"/>
      <c r="BM114" s="1032"/>
      <c r="BN114" s="1032"/>
      <c r="BO114" s="1032"/>
      <c r="BP114" s="1032"/>
      <c r="BQ114" s="1033"/>
      <c r="BV114" s="73"/>
      <c r="BW114"/>
      <c r="BX114"/>
      <c r="BY114"/>
      <c r="BZ114"/>
      <c r="CA114"/>
    </row>
    <row r="115" spans="1:79" s="72" customFormat="1" ht="13.5" customHeight="1" x14ac:dyDescent="0.25">
      <c r="A115" s="1096" t="s">
        <v>155</v>
      </c>
      <c r="B115" s="1097"/>
      <c r="C115" s="1097"/>
      <c r="D115" s="1097"/>
      <c r="E115" s="1097"/>
      <c r="F115" s="1097"/>
      <c r="G115" s="1097"/>
      <c r="H115" s="1097"/>
      <c r="I115" s="1097"/>
      <c r="J115" s="1097"/>
      <c r="K115" s="1097"/>
      <c r="L115" s="1097"/>
      <c r="M115" s="1097"/>
      <c r="N115" s="1097"/>
      <c r="O115" s="1097"/>
      <c r="P115" s="1097"/>
      <c r="Q115" s="1097"/>
      <c r="R115" s="1097"/>
      <c r="S115" s="1097"/>
      <c r="T115" s="1097"/>
      <c r="U115" s="1097"/>
      <c r="V115" s="1097"/>
      <c r="W115" s="1097"/>
      <c r="X115" s="1097"/>
      <c r="Y115" s="1097"/>
      <c r="Z115" s="1097"/>
      <c r="AA115" s="1097"/>
      <c r="AB115" s="1097"/>
      <c r="AC115" s="1097"/>
      <c r="AD115" s="1097"/>
      <c r="AE115" s="1097"/>
      <c r="AF115" s="1097"/>
      <c r="AG115" s="1097"/>
      <c r="AH115" s="1097"/>
      <c r="AI115" s="1097"/>
      <c r="AJ115" s="1097"/>
      <c r="AK115" s="1097"/>
      <c r="AL115" s="1097"/>
      <c r="AM115" s="1097"/>
      <c r="AN115" s="1097"/>
      <c r="AO115" s="1097"/>
      <c r="AP115" s="1097"/>
      <c r="AQ115" s="1097"/>
      <c r="AR115" s="1097"/>
      <c r="AS115" s="1097"/>
      <c r="AT115" s="1098"/>
      <c r="AU115" s="1093"/>
      <c r="AV115" s="1094"/>
      <c r="AW115" s="1094"/>
      <c r="AX115" s="1095"/>
      <c r="AY115" s="1099"/>
      <c r="AZ115" s="1034"/>
      <c r="BA115" s="1035"/>
      <c r="BB115" s="1035"/>
      <c r="BC115" s="1035"/>
      <c r="BD115" s="1035"/>
      <c r="BE115" s="1035"/>
      <c r="BF115" s="1035"/>
      <c r="BG115" s="1035"/>
      <c r="BH115" s="1036"/>
      <c r="BI115" s="1034"/>
      <c r="BJ115" s="1035"/>
      <c r="BK115" s="1035"/>
      <c r="BL115" s="1035"/>
      <c r="BM115" s="1035"/>
      <c r="BN115" s="1035"/>
      <c r="BO115" s="1035"/>
      <c r="BP115" s="1035"/>
      <c r="BQ115" s="1036"/>
      <c r="BV115" s="73"/>
      <c r="BW115"/>
      <c r="BX115"/>
      <c r="BY115"/>
      <c r="BZ115"/>
      <c r="CA115"/>
    </row>
    <row r="116" spans="1:79" s="72" customFormat="1" ht="13.5" customHeight="1" x14ac:dyDescent="0.25">
      <c r="A116" s="1079" t="s">
        <v>156</v>
      </c>
      <c r="B116" s="1080"/>
      <c r="C116" s="1080"/>
      <c r="D116" s="1080"/>
      <c r="E116" s="1080"/>
      <c r="F116" s="1080"/>
      <c r="G116" s="1080"/>
      <c r="H116" s="1080"/>
      <c r="I116" s="1080"/>
      <c r="J116" s="1080"/>
      <c r="K116" s="1080"/>
      <c r="L116" s="1080"/>
      <c r="M116" s="1080"/>
      <c r="N116" s="1080"/>
      <c r="O116" s="1080"/>
      <c r="P116" s="1080"/>
      <c r="Q116" s="1080"/>
      <c r="R116" s="1080"/>
      <c r="S116" s="1080"/>
      <c r="T116" s="1080"/>
      <c r="U116" s="1080"/>
      <c r="V116" s="1080"/>
      <c r="W116" s="1080"/>
      <c r="X116" s="1080"/>
      <c r="Y116" s="1080"/>
      <c r="Z116" s="1080"/>
      <c r="AA116" s="1080"/>
      <c r="AB116" s="1080"/>
      <c r="AC116" s="1080"/>
      <c r="AD116" s="1080"/>
      <c r="AE116" s="1080"/>
      <c r="AF116" s="1080"/>
      <c r="AG116" s="1080"/>
      <c r="AH116" s="1080"/>
      <c r="AI116" s="1080"/>
      <c r="AJ116" s="1080"/>
      <c r="AK116" s="1080"/>
      <c r="AL116" s="1080"/>
      <c r="AM116" s="1080"/>
      <c r="AN116" s="1080"/>
      <c r="AO116" s="1080"/>
      <c r="AP116" s="1080"/>
      <c r="AQ116" s="1080"/>
      <c r="AR116" s="1080"/>
      <c r="AS116" s="1080"/>
      <c r="AT116" s="1081"/>
      <c r="AU116" s="1082" t="s">
        <v>157</v>
      </c>
      <c r="AV116" s="1083"/>
      <c r="AW116" s="1083"/>
      <c r="AX116" s="1084"/>
      <c r="AY116" s="325">
        <f>Ф1Заполн!AY116</f>
        <v>0</v>
      </c>
      <c r="AZ116" s="981" t="str">
        <f>IF(Ф1Заполн!AZ116&gt;0,Ф1Заполн!AZ116,"-")</f>
        <v>-</v>
      </c>
      <c r="BA116" s="982"/>
      <c r="BB116" s="982"/>
      <c r="BC116" s="982"/>
      <c r="BD116" s="982"/>
      <c r="BE116" s="982"/>
      <c r="BF116" s="982"/>
      <c r="BG116" s="982"/>
      <c r="BH116" s="983"/>
      <c r="BI116" s="981" t="str">
        <f>IF(Ф1Заполн!BI116&gt;0,Ф1Заполн!BI116,"-")</f>
        <v>-</v>
      </c>
      <c r="BJ116" s="982"/>
      <c r="BK116" s="982"/>
      <c r="BL116" s="982"/>
      <c r="BM116" s="982"/>
      <c r="BN116" s="982"/>
      <c r="BO116" s="982"/>
      <c r="BP116" s="982"/>
      <c r="BQ116" s="983"/>
      <c r="BV116" s="73"/>
      <c r="BW116"/>
      <c r="BX116"/>
      <c r="BY116"/>
      <c r="BZ116"/>
      <c r="CA116"/>
    </row>
    <row r="117" spans="1:79" s="72" customFormat="1" ht="13.5" customHeight="1" x14ac:dyDescent="0.25">
      <c r="A117" s="1103" t="s">
        <v>158</v>
      </c>
      <c r="B117" s="1104"/>
      <c r="C117" s="1104"/>
      <c r="D117" s="1104"/>
      <c r="E117" s="1104"/>
      <c r="F117" s="1104"/>
      <c r="G117" s="1104"/>
      <c r="H117" s="1104"/>
      <c r="I117" s="1104"/>
      <c r="J117" s="1104"/>
      <c r="K117" s="1104"/>
      <c r="L117" s="1104"/>
      <c r="M117" s="1104"/>
      <c r="N117" s="1104"/>
      <c r="O117" s="1104"/>
      <c r="P117" s="1104"/>
      <c r="Q117" s="1104"/>
      <c r="R117" s="1104"/>
      <c r="S117" s="1104"/>
      <c r="T117" s="1104"/>
      <c r="U117" s="1104"/>
      <c r="V117" s="1104"/>
      <c r="W117" s="1104"/>
      <c r="X117" s="1104"/>
      <c r="Y117" s="1104"/>
      <c r="Z117" s="1104"/>
      <c r="AA117" s="1104"/>
      <c r="AB117" s="1104"/>
      <c r="AC117" s="1104"/>
      <c r="AD117" s="1104"/>
      <c r="AE117" s="1104"/>
      <c r="AF117" s="1104"/>
      <c r="AG117" s="1104"/>
      <c r="AH117" s="1104"/>
      <c r="AI117" s="1104"/>
      <c r="AJ117" s="1104"/>
      <c r="AK117" s="1104"/>
      <c r="AL117" s="1104"/>
      <c r="AM117" s="1104"/>
      <c r="AN117" s="1104"/>
      <c r="AO117" s="1104"/>
      <c r="AP117" s="1104"/>
      <c r="AQ117" s="1104"/>
      <c r="AR117" s="1104"/>
      <c r="AS117" s="1104"/>
      <c r="AT117" s="1104"/>
      <c r="AU117" s="1105" t="s">
        <v>159</v>
      </c>
      <c r="AV117" s="1106"/>
      <c r="AW117" s="1106"/>
      <c r="AX117" s="1106"/>
      <c r="AY117" s="324"/>
      <c r="AZ117" s="1031" t="str">
        <f>IF(Ф1Заполн!AZ118&gt;0,Ф1Заполн!AZ118,"-")</f>
        <v>-</v>
      </c>
      <c r="BA117" s="1123"/>
      <c r="BB117" s="1123"/>
      <c r="BC117" s="1123"/>
      <c r="BD117" s="1123"/>
      <c r="BE117" s="1123"/>
      <c r="BF117" s="1123"/>
      <c r="BG117" s="1123"/>
      <c r="BH117" s="1124"/>
      <c r="BI117" s="1031" t="str">
        <f>IF(Ф1Заполн!BI118&gt;0,Ф1Заполн!BI118,"-")</f>
        <v>-</v>
      </c>
      <c r="BJ117" s="1032"/>
      <c r="BK117" s="1032"/>
      <c r="BL117" s="1032"/>
      <c r="BM117" s="1032"/>
      <c r="BN117" s="1032"/>
      <c r="BO117" s="1032"/>
      <c r="BP117" s="1032"/>
      <c r="BQ117" s="1033"/>
      <c r="BV117" s="73"/>
      <c r="BW117"/>
      <c r="BX117"/>
      <c r="BY117"/>
      <c r="BZ117"/>
      <c r="CA117"/>
    </row>
    <row r="118" spans="1:79" s="72" customFormat="1" ht="13.5" customHeight="1" x14ac:dyDescent="0.25">
      <c r="A118" s="1100" t="s">
        <v>160</v>
      </c>
      <c r="B118" s="1100"/>
      <c r="C118" s="1100"/>
      <c r="D118" s="1100"/>
      <c r="E118" s="1100"/>
      <c r="F118" s="1100"/>
      <c r="G118" s="1100"/>
      <c r="H118" s="1100"/>
      <c r="I118" s="1100"/>
      <c r="J118" s="1100"/>
      <c r="K118" s="1100"/>
      <c r="L118" s="1100"/>
      <c r="M118" s="1100"/>
      <c r="N118" s="1100"/>
      <c r="O118" s="1100"/>
      <c r="P118" s="1100"/>
      <c r="Q118" s="1100"/>
      <c r="R118" s="1100"/>
      <c r="S118" s="1100"/>
      <c r="T118" s="1100"/>
      <c r="U118" s="1100"/>
      <c r="V118" s="1100"/>
      <c r="W118" s="1100"/>
      <c r="X118" s="1100"/>
      <c r="Y118" s="1100"/>
      <c r="Z118" s="1100"/>
      <c r="AA118" s="1100"/>
      <c r="AB118" s="1100"/>
      <c r="AC118" s="1100"/>
      <c r="AD118" s="1100"/>
      <c r="AE118" s="1100"/>
      <c r="AF118" s="1100"/>
      <c r="AG118" s="1100"/>
      <c r="AH118" s="1100"/>
      <c r="AI118" s="1100"/>
      <c r="AJ118" s="1100"/>
      <c r="AK118" s="1100"/>
      <c r="AL118" s="1100"/>
      <c r="AM118" s="1100"/>
      <c r="AN118" s="1100"/>
      <c r="AO118" s="1100"/>
      <c r="AP118" s="1100"/>
      <c r="AQ118" s="1100"/>
      <c r="AR118" s="1100"/>
      <c r="AS118" s="1100"/>
      <c r="AT118" s="1100"/>
      <c r="AU118" s="1101" t="s">
        <v>161</v>
      </c>
      <c r="AV118" s="1101"/>
      <c r="AW118" s="1101"/>
      <c r="AX118" s="1101"/>
      <c r="AY118" s="383">
        <f>Ф1Заполн!AY118</f>
        <v>0</v>
      </c>
      <c r="AZ118" s="1125"/>
      <c r="BA118" s="1126"/>
      <c r="BB118" s="1126"/>
      <c r="BC118" s="1126"/>
      <c r="BD118" s="1126"/>
      <c r="BE118" s="1126"/>
      <c r="BF118" s="1126"/>
      <c r="BG118" s="1126"/>
      <c r="BH118" s="1127"/>
      <c r="BI118" s="1034"/>
      <c r="BJ118" s="1035"/>
      <c r="BK118" s="1035"/>
      <c r="BL118" s="1035"/>
      <c r="BM118" s="1035"/>
      <c r="BN118" s="1035"/>
      <c r="BO118" s="1035"/>
      <c r="BP118" s="1035"/>
      <c r="BQ118" s="1036"/>
      <c r="BV118" s="73"/>
      <c r="BW118"/>
      <c r="BX118"/>
      <c r="BY118"/>
      <c r="BZ118"/>
      <c r="CA118"/>
    </row>
    <row r="119" spans="1:79" s="72" customFormat="1" ht="13.5" customHeight="1" x14ac:dyDescent="0.25">
      <c r="A119" s="1102" t="s">
        <v>162</v>
      </c>
      <c r="B119" s="1102"/>
      <c r="C119" s="1102"/>
      <c r="D119" s="1102"/>
      <c r="E119" s="1102"/>
      <c r="F119" s="1102"/>
      <c r="G119" s="1102"/>
      <c r="H119" s="1102"/>
      <c r="I119" s="1102"/>
      <c r="J119" s="1102"/>
      <c r="K119" s="1102"/>
      <c r="L119" s="1102"/>
      <c r="M119" s="1102"/>
      <c r="N119" s="1102"/>
      <c r="O119" s="1102"/>
      <c r="P119" s="1102"/>
      <c r="Q119" s="1102"/>
      <c r="R119" s="1102"/>
      <c r="S119" s="1102"/>
      <c r="T119" s="1102"/>
      <c r="U119" s="1102"/>
      <c r="V119" s="1102"/>
      <c r="W119" s="1102"/>
      <c r="X119" s="1102"/>
      <c r="Y119" s="1102"/>
      <c r="Z119" s="1102"/>
      <c r="AA119" s="1102"/>
      <c r="AB119" s="1102"/>
      <c r="AC119" s="1102"/>
      <c r="AD119" s="1102"/>
      <c r="AE119" s="1102"/>
      <c r="AF119" s="1102"/>
      <c r="AG119" s="1102"/>
      <c r="AH119" s="1102"/>
      <c r="AI119" s="1102"/>
      <c r="AJ119" s="1102"/>
      <c r="AK119" s="1102"/>
      <c r="AL119" s="1102"/>
      <c r="AM119" s="1102"/>
      <c r="AN119" s="1102"/>
      <c r="AO119" s="1102"/>
      <c r="AP119" s="1102"/>
      <c r="AQ119" s="1102"/>
      <c r="AR119" s="1102"/>
      <c r="AS119" s="1102"/>
      <c r="AT119" s="1102"/>
      <c r="AU119" s="1088">
        <v>1615</v>
      </c>
      <c r="AV119" s="1088"/>
      <c r="AW119" s="1088"/>
      <c r="AX119" s="1088"/>
      <c r="AY119" s="383">
        <f>Ф1Заполн!AY119</f>
        <v>0</v>
      </c>
      <c r="AZ119" s="981" t="str">
        <f>IF(Ф1Заполн!AZ119&gt;0,Ф1Заполн!AZ119,"-")</f>
        <v>-</v>
      </c>
      <c r="BA119" s="982"/>
      <c r="BB119" s="982"/>
      <c r="BC119" s="982"/>
      <c r="BD119" s="982"/>
      <c r="BE119" s="982"/>
      <c r="BF119" s="982"/>
      <c r="BG119" s="982"/>
      <c r="BH119" s="983"/>
      <c r="BI119" s="981" t="str">
        <f>IF(Ф1Заполн!BI119&gt;0,Ф1Заполн!BI119,"-")</f>
        <v>-</v>
      </c>
      <c r="BJ119" s="982"/>
      <c r="BK119" s="982"/>
      <c r="BL119" s="982"/>
      <c r="BM119" s="982"/>
      <c r="BN119" s="982"/>
      <c r="BO119" s="982"/>
      <c r="BP119" s="982"/>
      <c r="BQ119" s="983"/>
      <c r="BV119" s="73"/>
      <c r="BW119"/>
      <c r="BX119"/>
      <c r="BY119"/>
      <c r="BZ119"/>
      <c r="CA119"/>
    </row>
    <row r="120" spans="1:79" s="72" customFormat="1" ht="13.5" customHeight="1" x14ac:dyDescent="0.25">
      <c r="A120" s="1102" t="s">
        <v>163</v>
      </c>
      <c r="B120" s="1102"/>
      <c r="C120" s="1102"/>
      <c r="D120" s="1102"/>
      <c r="E120" s="1102"/>
      <c r="F120" s="1102"/>
      <c r="G120" s="1102"/>
      <c r="H120" s="1102"/>
      <c r="I120" s="1102"/>
      <c r="J120" s="1102"/>
      <c r="K120" s="1102"/>
      <c r="L120" s="1102"/>
      <c r="M120" s="1102"/>
      <c r="N120" s="1102"/>
      <c r="O120" s="1102"/>
      <c r="P120" s="1102"/>
      <c r="Q120" s="1102"/>
      <c r="R120" s="1102"/>
      <c r="S120" s="1102"/>
      <c r="T120" s="1102"/>
      <c r="U120" s="1102"/>
      <c r="V120" s="1102"/>
      <c r="W120" s="1102"/>
      <c r="X120" s="1102"/>
      <c r="Y120" s="1102"/>
      <c r="Z120" s="1102"/>
      <c r="AA120" s="1102"/>
      <c r="AB120" s="1102"/>
      <c r="AC120" s="1102"/>
      <c r="AD120" s="1102"/>
      <c r="AE120" s="1102"/>
      <c r="AF120" s="1102"/>
      <c r="AG120" s="1102"/>
      <c r="AH120" s="1102"/>
      <c r="AI120" s="1102"/>
      <c r="AJ120" s="1102"/>
      <c r="AK120" s="1102"/>
      <c r="AL120" s="1102"/>
      <c r="AM120" s="1102"/>
      <c r="AN120" s="1102"/>
      <c r="AO120" s="1102"/>
      <c r="AP120" s="1102"/>
      <c r="AQ120" s="1102"/>
      <c r="AR120" s="1102"/>
      <c r="AS120" s="1102"/>
      <c r="AT120" s="1102"/>
      <c r="AU120" s="1088">
        <v>1620</v>
      </c>
      <c r="AV120" s="1088"/>
      <c r="AW120" s="1088"/>
      <c r="AX120" s="1088"/>
      <c r="AY120" s="383">
        <f>Ф1Заполн!AY120</f>
        <v>14</v>
      </c>
      <c r="AZ120" s="981">
        <f>IF(Ф1Заполн!AZ120&gt;0,Ф1Заполн!AZ120,"-")</f>
        <v>30</v>
      </c>
      <c r="BA120" s="982"/>
      <c r="BB120" s="982"/>
      <c r="BC120" s="982"/>
      <c r="BD120" s="982"/>
      <c r="BE120" s="982"/>
      <c r="BF120" s="982"/>
      <c r="BG120" s="982"/>
      <c r="BH120" s="983"/>
      <c r="BI120" s="981">
        <f>IF(Ф1Заполн!BI120&gt;0,Ф1Заполн!BI120,"-")</f>
        <v>76</v>
      </c>
      <c r="BJ120" s="982"/>
      <c r="BK120" s="982"/>
      <c r="BL120" s="982"/>
      <c r="BM120" s="982"/>
      <c r="BN120" s="982"/>
      <c r="BO120" s="982"/>
      <c r="BP120" s="982"/>
      <c r="BQ120" s="983"/>
      <c r="BV120" s="73"/>
      <c r="BW120"/>
      <c r="BX120"/>
      <c r="BY120"/>
      <c r="BZ120"/>
      <c r="CA120"/>
    </row>
    <row r="121" spans="1:79" s="72" customFormat="1" ht="13.5" customHeight="1" x14ac:dyDescent="0.25">
      <c r="A121" s="1102" t="s">
        <v>79</v>
      </c>
      <c r="B121" s="1102"/>
      <c r="C121" s="1102"/>
      <c r="D121" s="1102"/>
      <c r="E121" s="1102"/>
      <c r="F121" s="1102"/>
      <c r="G121" s="1102"/>
      <c r="H121" s="1102"/>
      <c r="I121" s="1102"/>
      <c r="J121" s="1102"/>
      <c r="K121" s="1102"/>
      <c r="L121" s="1102"/>
      <c r="M121" s="1102"/>
      <c r="N121" s="1102"/>
      <c r="O121" s="1102"/>
      <c r="P121" s="1102"/>
      <c r="Q121" s="1102"/>
      <c r="R121" s="1102"/>
      <c r="S121" s="1102"/>
      <c r="T121" s="1102"/>
      <c r="U121" s="1102"/>
      <c r="V121" s="1102"/>
      <c r="W121" s="1102"/>
      <c r="X121" s="1102"/>
      <c r="Y121" s="1102"/>
      <c r="Z121" s="1102"/>
      <c r="AA121" s="1102"/>
      <c r="AB121" s="1102"/>
      <c r="AC121" s="1102"/>
      <c r="AD121" s="1102"/>
      <c r="AE121" s="1102"/>
      <c r="AF121" s="1102"/>
      <c r="AG121" s="1102"/>
      <c r="AH121" s="1102"/>
      <c r="AI121" s="1102"/>
      <c r="AJ121" s="1102"/>
      <c r="AK121" s="1102"/>
      <c r="AL121" s="1102"/>
      <c r="AM121" s="1102"/>
      <c r="AN121" s="1102"/>
      <c r="AO121" s="1102"/>
      <c r="AP121" s="1102"/>
      <c r="AQ121" s="1102"/>
      <c r="AR121" s="1102"/>
      <c r="AS121" s="1102"/>
      <c r="AT121" s="1102"/>
      <c r="AU121" s="1088">
        <v>1621</v>
      </c>
      <c r="AV121" s="1088"/>
      <c r="AW121" s="1088"/>
      <c r="AX121" s="1088"/>
      <c r="AY121" s="383">
        <f>Ф1Заполн!AY121</f>
        <v>14</v>
      </c>
      <c r="AZ121" s="981">
        <f>IF(Ф1Заполн!AZ121&gt;0,Ф1Заполн!AZ121,"-")</f>
        <v>30</v>
      </c>
      <c r="BA121" s="982"/>
      <c r="BB121" s="982"/>
      <c r="BC121" s="982"/>
      <c r="BD121" s="982"/>
      <c r="BE121" s="982"/>
      <c r="BF121" s="982"/>
      <c r="BG121" s="982"/>
      <c r="BH121" s="983"/>
      <c r="BI121" s="981">
        <f>IF(Ф1Заполн!BI121&gt;0,Ф1Заполн!BI121,"-")</f>
        <v>76</v>
      </c>
      <c r="BJ121" s="982"/>
      <c r="BK121" s="982"/>
      <c r="BL121" s="982"/>
      <c r="BM121" s="982"/>
      <c r="BN121" s="982"/>
      <c r="BO121" s="982"/>
      <c r="BP121" s="982"/>
      <c r="BQ121" s="983"/>
      <c r="BV121" s="73"/>
      <c r="BW121"/>
      <c r="BX121"/>
      <c r="BY121"/>
      <c r="BZ121"/>
      <c r="CA121"/>
    </row>
    <row r="122" spans="1:79" s="72" customFormat="1" ht="13.5" customHeight="1" x14ac:dyDescent="0.25">
      <c r="A122" s="1102" t="s">
        <v>164</v>
      </c>
      <c r="B122" s="1102"/>
      <c r="C122" s="1102"/>
      <c r="D122" s="1102"/>
      <c r="E122" s="1102"/>
      <c r="F122" s="1102"/>
      <c r="G122" s="1102"/>
      <c r="H122" s="1102"/>
      <c r="I122" s="1102"/>
      <c r="J122" s="1102"/>
      <c r="K122" s="1102"/>
      <c r="L122" s="1102"/>
      <c r="M122" s="1102"/>
      <c r="N122" s="1102"/>
      <c r="O122" s="1102"/>
      <c r="P122" s="1102"/>
      <c r="Q122" s="1102"/>
      <c r="R122" s="1102"/>
      <c r="S122" s="1102"/>
      <c r="T122" s="1102"/>
      <c r="U122" s="1102"/>
      <c r="V122" s="1102"/>
      <c r="W122" s="1102"/>
      <c r="X122" s="1102"/>
      <c r="Y122" s="1102"/>
      <c r="Z122" s="1102"/>
      <c r="AA122" s="1102"/>
      <c r="AB122" s="1102"/>
      <c r="AC122" s="1102"/>
      <c r="AD122" s="1102"/>
      <c r="AE122" s="1102"/>
      <c r="AF122" s="1102"/>
      <c r="AG122" s="1102"/>
      <c r="AH122" s="1102"/>
      <c r="AI122" s="1102"/>
      <c r="AJ122" s="1102"/>
      <c r="AK122" s="1102"/>
      <c r="AL122" s="1102"/>
      <c r="AM122" s="1102"/>
      <c r="AN122" s="1102"/>
      <c r="AO122" s="1102"/>
      <c r="AP122" s="1102"/>
      <c r="AQ122" s="1102"/>
      <c r="AR122" s="1102"/>
      <c r="AS122" s="1102"/>
      <c r="AT122" s="1102"/>
      <c r="AU122" s="1088">
        <v>1625</v>
      </c>
      <c r="AV122" s="1088"/>
      <c r="AW122" s="1088"/>
      <c r="AX122" s="1088"/>
      <c r="AY122" s="383">
        <f>Ф1Заполн!AY122</f>
        <v>0</v>
      </c>
      <c r="AZ122" s="981" t="str">
        <f>IF(Ф1Заполн!AZ122&gt;0,Ф1Заполн!AZ122,"-")</f>
        <v>-</v>
      </c>
      <c r="BA122" s="982"/>
      <c r="BB122" s="982"/>
      <c r="BC122" s="982"/>
      <c r="BD122" s="982"/>
      <c r="BE122" s="982"/>
      <c r="BF122" s="982"/>
      <c r="BG122" s="982"/>
      <c r="BH122" s="983"/>
      <c r="BI122" s="981" t="str">
        <f>IF(Ф1Заполн!BI122&gt;0,Ф1Заполн!BI122,"-")</f>
        <v>-</v>
      </c>
      <c r="BJ122" s="982"/>
      <c r="BK122" s="982"/>
      <c r="BL122" s="982"/>
      <c r="BM122" s="982"/>
      <c r="BN122" s="982"/>
      <c r="BO122" s="982"/>
      <c r="BP122" s="982"/>
      <c r="BQ122" s="983"/>
      <c r="BV122" s="73"/>
      <c r="BW122"/>
      <c r="BX122"/>
      <c r="BY122"/>
      <c r="BZ122"/>
      <c r="CA122"/>
    </row>
    <row r="123" spans="1:79" s="72" customFormat="1" ht="13.5" customHeight="1" x14ac:dyDescent="0.25">
      <c r="A123" s="1102" t="s">
        <v>165</v>
      </c>
      <c r="B123" s="1102"/>
      <c r="C123" s="1102"/>
      <c r="D123" s="1102"/>
      <c r="E123" s="1102"/>
      <c r="F123" s="1102"/>
      <c r="G123" s="1102"/>
      <c r="H123" s="1102"/>
      <c r="I123" s="1102"/>
      <c r="J123" s="1102"/>
      <c r="K123" s="1102"/>
      <c r="L123" s="1102"/>
      <c r="M123" s="1102"/>
      <c r="N123" s="1102"/>
      <c r="O123" s="1102"/>
      <c r="P123" s="1102"/>
      <c r="Q123" s="1102"/>
      <c r="R123" s="1102"/>
      <c r="S123" s="1102"/>
      <c r="T123" s="1102"/>
      <c r="U123" s="1102"/>
      <c r="V123" s="1102"/>
      <c r="W123" s="1102"/>
      <c r="X123" s="1102"/>
      <c r="Y123" s="1102"/>
      <c r="Z123" s="1102"/>
      <c r="AA123" s="1102"/>
      <c r="AB123" s="1102"/>
      <c r="AC123" s="1102"/>
      <c r="AD123" s="1102"/>
      <c r="AE123" s="1102"/>
      <c r="AF123" s="1102"/>
      <c r="AG123" s="1102"/>
      <c r="AH123" s="1102"/>
      <c r="AI123" s="1102"/>
      <c r="AJ123" s="1102"/>
      <c r="AK123" s="1102"/>
      <c r="AL123" s="1102"/>
      <c r="AM123" s="1102"/>
      <c r="AN123" s="1102"/>
      <c r="AO123" s="1102"/>
      <c r="AP123" s="1102"/>
      <c r="AQ123" s="1102"/>
      <c r="AR123" s="1102"/>
      <c r="AS123" s="1102"/>
      <c r="AT123" s="1102"/>
      <c r="AU123" s="1088">
        <v>1630</v>
      </c>
      <c r="AV123" s="1088"/>
      <c r="AW123" s="1088"/>
      <c r="AX123" s="1088"/>
      <c r="AY123" s="383">
        <f>Ф1Заполн!AY123</f>
        <v>0</v>
      </c>
      <c r="AZ123" s="981" t="str">
        <f>IF(Ф1Заполн!AZ123&gt;0,Ф1Заполн!AZ123,"-")</f>
        <v>-</v>
      </c>
      <c r="BA123" s="982"/>
      <c r="BB123" s="982"/>
      <c r="BC123" s="982"/>
      <c r="BD123" s="982"/>
      <c r="BE123" s="982"/>
      <c r="BF123" s="982"/>
      <c r="BG123" s="982"/>
      <c r="BH123" s="983"/>
      <c r="BI123" s="981" t="str">
        <f>IF(Ф1Заполн!BI123&gt;0,Ф1Заполн!BI123,"-")</f>
        <v>-</v>
      </c>
      <c r="BJ123" s="982"/>
      <c r="BK123" s="982"/>
      <c r="BL123" s="982"/>
      <c r="BM123" s="982"/>
      <c r="BN123" s="982"/>
      <c r="BO123" s="982"/>
      <c r="BP123" s="982"/>
      <c r="BQ123" s="983"/>
      <c r="BV123" s="73"/>
      <c r="BW123"/>
      <c r="BX123"/>
      <c r="BY123"/>
      <c r="BZ123"/>
      <c r="CA123"/>
    </row>
    <row r="124" spans="1:79" s="72" customFormat="1" ht="13.5" customHeight="1" x14ac:dyDescent="0.25">
      <c r="A124" s="1079" t="s">
        <v>166</v>
      </c>
      <c r="B124" s="1080"/>
      <c r="C124" s="1080"/>
      <c r="D124" s="1080"/>
      <c r="E124" s="1080"/>
      <c r="F124" s="1080"/>
      <c r="G124" s="1080"/>
      <c r="H124" s="1080"/>
      <c r="I124" s="1080"/>
      <c r="J124" s="1080"/>
      <c r="K124" s="1080"/>
      <c r="L124" s="1080"/>
      <c r="M124" s="1080"/>
      <c r="N124" s="1080"/>
      <c r="O124" s="1080"/>
      <c r="P124" s="1080"/>
      <c r="Q124" s="1080"/>
      <c r="R124" s="1080"/>
      <c r="S124" s="1080"/>
      <c r="T124" s="1080"/>
      <c r="U124" s="1080"/>
      <c r="V124" s="1080"/>
      <c r="W124" s="1080"/>
      <c r="X124" s="1080"/>
      <c r="Y124" s="1080"/>
      <c r="Z124" s="1080"/>
      <c r="AA124" s="1080"/>
      <c r="AB124" s="1080"/>
      <c r="AC124" s="1080"/>
      <c r="AD124" s="1080"/>
      <c r="AE124" s="1080"/>
      <c r="AF124" s="1080"/>
      <c r="AG124" s="1080"/>
      <c r="AH124" s="1080"/>
      <c r="AI124" s="1080"/>
      <c r="AJ124" s="1080"/>
      <c r="AK124" s="1080"/>
      <c r="AL124" s="1080"/>
      <c r="AM124" s="1080"/>
      <c r="AN124" s="1080"/>
      <c r="AO124" s="1080"/>
      <c r="AP124" s="1080"/>
      <c r="AQ124" s="1080"/>
      <c r="AR124" s="1080"/>
      <c r="AS124" s="1080"/>
      <c r="AT124" s="1081"/>
      <c r="AU124" s="1089" t="s">
        <v>167</v>
      </c>
      <c r="AV124" s="1090"/>
      <c r="AW124" s="1090"/>
      <c r="AX124" s="1091"/>
      <c r="AY124" s="384">
        <f>Ф1Заполн!AY124</f>
        <v>14</v>
      </c>
      <c r="AZ124" s="981">
        <f>IF(Ф1Заполн!AZ124&gt;0,Ф1Заполн!AZ124,"-")</f>
        <v>3</v>
      </c>
      <c r="BA124" s="982"/>
      <c r="BB124" s="982"/>
      <c r="BC124" s="982"/>
      <c r="BD124" s="982"/>
      <c r="BE124" s="982"/>
      <c r="BF124" s="982"/>
      <c r="BG124" s="982"/>
      <c r="BH124" s="983"/>
      <c r="BI124" s="981">
        <f>IF(Ф1Заполн!BI124&gt;0,Ф1Заполн!BI124,"-")</f>
        <v>4</v>
      </c>
      <c r="BJ124" s="982"/>
      <c r="BK124" s="982"/>
      <c r="BL124" s="982"/>
      <c r="BM124" s="982"/>
      <c r="BN124" s="982"/>
      <c r="BO124" s="982"/>
      <c r="BP124" s="982"/>
      <c r="BQ124" s="983"/>
      <c r="BV124" s="73"/>
      <c r="BW124"/>
      <c r="BX124"/>
      <c r="BY124"/>
      <c r="BZ124"/>
      <c r="CA124"/>
    </row>
    <row r="125" spans="1:79" s="72" customFormat="1" ht="13.5" customHeight="1" x14ac:dyDescent="0.25">
      <c r="A125" s="1079" t="s">
        <v>168</v>
      </c>
      <c r="B125" s="1080"/>
      <c r="C125" s="1080"/>
      <c r="D125" s="1080"/>
      <c r="E125" s="1080"/>
      <c r="F125" s="1080"/>
      <c r="G125" s="1080"/>
      <c r="H125" s="1080"/>
      <c r="I125" s="1080"/>
      <c r="J125" s="1080"/>
      <c r="K125" s="1080"/>
      <c r="L125" s="1080"/>
      <c r="M125" s="1080"/>
      <c r="N125" s="1080"/>
      <c r="O125" s="1080"/>
      <c r="P125" s="1080"/>
      <c r="Q125" s="1080"/>
      <c r="R125" s="1080"/>
      <c r="S125" s="1080"/>
      <c r="T125" s="1080"/>
      <c r="U125" s="1080"/>
      <c r="V125" s="1080"/>
      <c r="W125" s="1080"/>
      <c r="X125" s="1080"/>
      <c r="Y125" s="1080"/>
      <c r="Z125" s="1080"/>
      <c r="AA125" s="1080"/>
      <c r="AB125" s="1080"/>
      <c r="AC125" s="1080"/>
      <c r="AD125" s="1080"/>
      <c r="AE125" s="1080"/>
      <c r="AF125" s="1080"/>
      <c r="AG125" s="1080"/>
      <c r="AH125" s="1080"/>
      <c r="AI125" s="1080"/>
      <c r="AJ125" s="1080"/>
      <c r="AK125" s="1080"/>
      <c r="AL125" s="1080"/>
      <c r="AM125" s="1080"/>
      <c r="AN125" s="1080"/>
      <c r="AO125" s="1080"/>
      <c r="AP125" s="1080"/>
      <c r="AQ125" s="1080"/>
      <c r="AR125" s="1080"/>
      <c r="AS125" s="1080"/>
      <c r="AT125" s="1081"/>
      <c r="AU125" s="1089" t="s">
        <v>169</v>
      </c>
      <c r="AV125" s="1090"/>
      <c r="AW125" s="1090"/>
      <c r="AX125" s="1091"/>
      <c r="AY125" s="384">
        <f>Ф1Заполн!AY125</f>
        <v>0</v>
      </c>
      <c r="AZ125" s="981" t="str">
        <f>IF(Ф1Заполн!AZ125&gt;0,Ф1Заполн!AZ125,"-")</f>
        <v>-</v>
      </c>
      <c r="BA125" s="982"/>
      <c r="BB125" s="982"/>
      <c r="BC125" s="982"/>
      <c r="BD125" s="982"/>
      <c r="BE125" s="982"/>
      <c r="BF125" s="982"/>
      <c r="BG125" s="982"/>
      <c r="BH125" s="983"/>
      <c r="BI125" s="981" t="str">
        <f>IF(Ф1Заполн!BI125&gt;0,Ф1Заполн!BI125,"-")</f>
        <v>-</v>
      </c>
      <c r="BJ125" s="982"/>
      <c r="BK125" s="982"/>
      <c r="BL125" s="982"/>
      <c r="BM125" s="982"/>
      <c r="BN125" s="982"/>
      <c r="BO125" s="982"/>
      <c r="BP125" s="982"/>
      <c r="BQ125" s="983"/>
      <c r="BV125" s="73"/>
      <c r="BW125"/>
      <c r="BX125"/>
      <c r="BY125"/>
      <c r="BZ125"/>
      <c r="CA125"/>
    </row>
    <row r="126" spans="1:79" s="72" customFormat="1" ht="13.5" customHeight="1" x14ac:dyDescent="0.25">
      <c r="A126" s="1079" t="s">
        <v>170</v>
      </c>
      <c r="B126" s="1080"/>
      <c r="C126" s="1080"/>
      <c r="D126" s="1080"/>
      <c r="E126" s="1080"/>
      <c r="F126" s="1080"/>
      <c r="G126" s="1080"/>
      <c r="H126" s="1080"/>
      <c r="I126" s="1080"/>
      <c r="J126" s="1080"/>
      <c r="K126" s="1080"/>
      <c r="L126" s="1080"/>
      <c r="M126" s="1080"/>
      <c r="N126" s="1080"/>
      <c r="O126" s="1080"/>
      <c r="P126" s="1080"/>
      <c r="Q126" s="1080"/>
      <c r="R126" s="1080"/>
      <c r="S126" s="1080"/>
      <c r="T126" s="1080"/>
      <c r="U126" s="1080"/>
      <c r="V126" s="1080"/>
      <c r="W126" s="1080"/>
      <c r="X126" s="1080"/>
      <c r="Y126" s="1080"/>
      <c r="Z126" s="1080"/>
      <c r="AA126" s="1080"/>
      <c r="AB126" s="1080"/>
      <c r="AC126" s="1080"/>
      <c r="AD126" s="1080"/>
      <c r="AE126" s="1080"/>
      <c r="AF126" s="1080"/>
      <c r="AG126" s="1080"/>
      <c r="AH126" s="1080"/>
      <c r="AI126" s="1080"/>
      <c r="AJ126" s="1080"/>
      <c r="AK126" s="1080"/>
      <c r="AL126" s="1080"/>
      <c r="AM126" s="1080"/>
      <c r="AN126" s="1080"/>
      <c r="AO126" s="1080"/>
      <c r="AP126" s="1080"/>
      <c r="AQ126" s="1080"/>
      <c r="AR126" s="1080"/>
      <c r="AS126" s="1080"/>
      <c r="AT126" s="1081"/>
      <c r="AU126" s="1089" t="s">
        <v>171</v>
      </c>
      <c r="AV126" s="1090"/>
      <c r="AW126" s="1090"/>
      <c r="AX126" s="1091"/>
      <c r="AY126" s="384">
        <f>Ф1Заполн!AY126</f>
        <v>0</v>
      </c>
      <c r="AZ126" s="981" t="str">
        <f>IF(Ф1Заполн!AZ126&gt;0,Ф1Заполн!AZ126,"-")</f>
        <v>-</v>
      </c>
      <c r="BA126" s="982"/>
      <c r="BB126" s="982"/>
      <c r="BC126" s="982"/>
      <c r="BD126" s="982"/>
      <c r="BE126" s="982"/>
      <c r="BF126" s="982"/>
      <c r="BG126" s="982"/>
      <c r="BH126" s="983"/>
      <c r="BI126" s="981" t="str">
        <f>IF(Ф1Заполн!BI126&gt;0,Ф1Заполн!BI126,"-")</f>
        <v>-</v>
      </c>
      <c r="BJ126" s="982"/>
      <c r="BK126" s="982"/>
      <c r="BL126" s="982"/>
      <c r="BM126" s="982"/>
      <c r="BN126" s="982"/>
      <c r="BO126" s="982"/>
      <c r="BP126" s="982"/>
      <c r="BQ126" s="983"/>
      <c r="BV126" s="73"/>
      <c r="BW126"/>
      <c r="BX126"/>
      <c r="BY126"/>
      <c r="BZ126"/>
      <c r="CA126"/>
    </row>
    <row r="127" spans="1:79" s="72" customFormat="1" ht="13.5" customHeight="1" x14ac:dyDescent="0.25">
      <c r="A127" s="1079" t="s">
        <v>172</v>
      </c>
      <c r="B127" s="1080"/>
      <c r="C127" s="1080"/>
      <c r="D127" s="1080"/>
      <c r="E127" s="1080"/>
      <c r="F127" s="1080"/>
      <c r="G127" s="1080"/>
      <c r="H127" s="1080"/>
      <c r="I127" s="1080"/>
      <c r="J127" s="1080"/>
      <c r="K127" s="1080"/>
      <c r="L127" s="1080"/>
      <c r="M127" s="1080"/>
      <c r="N127" s="1080"/>
      <c r="O127" s="1080"/>
      <c r="P127" s="1080"/>
      <c r="Q127" s="1080"/>
      <c r="R127" s="1080"/>
      <c r="S127" s="1080"/>
      <c r="T127" s="1080"/>
      <c r="U127" s="1080"/>
      <c r="V127" s="1080"/>
      <c r="W127" s="1080"/>
      <c r="X127" s="1080"/>
      <c r="Y127" s="1080"/>
      <c r="Z127" s="1080"/>
      <c r="AA127" s="1080"/>
      <c r="AB127" s="1080"/>
      <c r="AC127" s="1080"/>
      <c r="AD127" s="1080"/>
      <c r="AE127" s="1080"/>
      <c r="AF127" s="1080"/>
      <c r="AG127" s="1080"/>
      <c r="AH127" s="1080"/>
      <c r="AI127" s="1080"/>
      <c r="AJ127" s="1080"/>
      <c r="AK127" s="1080"/>
      <c r="AL127" s="1080"/>
      <c r="AM127" s="1080"/>
      <c r="AN127" s="1080"/>
      <c r="AO127" s="1080"/>
      <c r="AP127" s="1080"/>
      <c r="AQ127" s="1080"/>
      <c r="AR127" s="1080"/>
      <c r="AS127" s="1080"/>
      <c r="AT127" s="1081"/>
      <c r="AU127" s="1089" t="s">
        <v>173</v>
      </c>
      <c r="AV127" s="1090"/>
      <c r="AW127" s="1090"/>
      <c r="AX127" s="1091"/>
      <c r="AY127" s="384">
        <f>Ф1Заполн!AY127</f>
        <v>0</v>
      </c>
      <c r="AZ127" s="981" t="str">
        <f>IF(Ф1Заполн!AZ127&gt;0,Ф1Заполн!AZ127,"-")</f>
        <v>-</v>
      </c>
      <c r="BA127" s="982"/>
      <c r="BB127" s="982"/>
      <c r="BC127" s="982"/>
      <c r="BD127" s="982"/>
      <c r="BE127" s="982"/>
      <c r="BF127" s="982"/>
      <c r="BG127" s="982"/>
      <c r="BH127" s="983"/>
      <c r="BI127" s="981" t="str">
        <f>IF(Ф1Заполн!BI127&gt;0,Ф1Заполн!BI127,"-")</f>
        <v>-</v>
      </c>
      <c r="BJ127" s="982"/>
      <c r="BK127" s="982"/>
      <c r="BL127" s="982"/>
      <c r="BM127" s="982"/>
      <c r="BN127" s="982"/>
      <c r="BO127" s="982"/>
      <c r="BP127" s="982"/>
      <c r="BQ127" s="983"/>
      <c r="BV127" s="73"/>
      <c r="BW127"/>
      <c r="BX127"/>
      <c r="BY127"/>
      <c r="BZ127"/>
      <c r="CA127"/>
    </row>
    <row r="128" spans="1:79" s="72" customFormat="1" ht="13.5" customHeight="1" x14ac:dyDescent="0.25">
      <c r="A128" s="1087" t="s">
        <v>174</v>
      </c>
      <c r="B128" s="1087"/>
      <c r="C128" s="1087"/>
      <c r="D128" s="1087"/>
      <c r="E128" s="1087"/>
      <c r="F128" s="1087"/>
      <c r="G128" s="1087"/>
      <c r="H128" s="1087"/>
      <c r="I128" s="1087"/>
      <c r="J128" s="1087"/>
      <c r="K128" s="1087"/>
      <c r="L128" s="1087"/>
      <c r="M128" s="1087"/>
      <c r="N128" s="1087"/>
      <c r="O128" s="1087"/>
      <c r="P128" s="1087"/>
      <c r="Q128" s="1087"/>
      <c r="R128" s="1087"/>
      <c r="S128" s="1087"/>
      <c r="T128" s="1087"/>
      <c r="U128" s="1087"/>
      <c r="V128" s="1087"/>
      <c r="W128" s="1087"/>
      <c r="X128" s="1087"/>
      <c r="Y128" s="1087"/>
      <c r="Z128" s="1087"/>
      <c r="AA128" s="1087"/>
      <c r="AB128" s="1087"/>
      <c r="AC128" s="1087"/>
      <c r="AD128" s="1087"/>
      <c r="AE128" s="1087"/>
      <c r="AF128" s="1087"/>
      <c r="AG128" s="1087"/>
      <c r="AH128" s="1087"/>
      <c r="AI128" s="1087"/>
      <c r="AJ128" s="1087"/>
      <c r="AK128" s="1087"/>
      <c r="AL128" s="1087"/>
      <c r="AM128" s="1087"/>
      <c r="AN128" s="1087"/>
      <c r="AO128" s="1087"/>
      <c r="AP128" s="1087"/>
      <c r="AQ128" s="1087"/>
      <c r="AR128" s="1087"/>
      <c r="AS128" s="1087"/>
      <c r="AT128" s="1087"/>
      <c r="AU128" s="1107">
        <v>1660</v>
      </c>
      <c r="AV128" s="1107"/>
      <c r="AW128" s="1107"/>
      <c r="AX128" s="1107"/>
      <c r="AY128" s="385">
        <f>Ф1Заполн!AY128</f>
        <v>14</v>
      </c>
      <c r="AZ128" s="981">
        <f>IF(Ф1Заполн!AZ128&gt;0,Ф1Заполн!AZ128,"-")</f>
        <v>3</v>
      </c>
      <c r="BA128" s="982"/>
      <c r="BB128" s="982"/>
      <c r="BC128" s="982"/>
      <c r="BD128" s="982"/>
      <c r="BE128" s="982"/>
      <c r="BF128" s="982"/>
      <c r="BG128" s="982"/>
      <c r="BH128" s="983"/>
      <c r="BI128" s="981">
        <f>IF(Ф1Заполн!BI128&gt;0,Ф1Заполн!BI128,"-")</f>
        <v>15</v>
      </c>
      <c r="BJ128" s="982"/>
      <c r="BK128" s="982"/>
      <c r="BL128" s="982"/>
      <c r="BM128" s="982"/>
      <c r="BN128" s="982"/>
      <c r="BO128" s="982"/>
      <c r="BP128" s="982"/>
      <c r="BQ128" s="983"/>
      <c r="BV128" s="73"/>
      <c r="BW128"/>
      <c r="BX128"/>
      <c r="BY128"/>
      <c r="BZ128"/>
      <c r="CA128"/>
    </row>
    <row r="129" spans="1:79" s="72" customFormat="1" ht="13.5" customHeight="1" x14ac:dyDescent="0.25">
      <c r="A129" s="1087" t="s">
        <v>175</v>
      </c>
      <c r="B129" s="1087"/>
      <c r="C129" s="1087"/>
      <c r="D129" s="1087"/>
      <c r="E129" s="1087"/>
      <c r="F129" s="1087"/>
      <c r="G129" s="1087"/>
      <c r="H129" s="1087"/>
      <c r="I129" s="1087"/>
      <c r="J129" s="1087"/>
      <c r="K129" s="1087"/>
      <c r="L129" s="1087"/>
      <c r="M129" s="1087"/>
      <c r="N129" s="1087"/>
      <c r="O129" s="1087"/>
      <c r="P129" s="1087"/>
      <c r="Q129" s="1087"/>
      <c r="R129" s="1087"/>
      <c r="S129" s="1087"/>
      <c r="T129" s="1087"/>
      <c r="U129" s="1087"/>
      <c r="V129" s="1087"/>
      <c r="W129" s="1087"/>
      <c r="X129" s="1087"/>
      <c r="Y129" s="1087"/>
      <c r="Z129" s="1087"/>
      <c r="AA129" s="1087"/>
      <c r="AB129" s="1087"/>
      <c r="AC129" s="1087"/>
      <c r="AD129" s="1087"/>
      <c r="AE129" s="1087"/>
      <c r="AF129" s="1087"/>
      <c r="AG129" s="1087"/>
      <c r="AH129" s="1087"/>
      <c r="AI129" s="1087"/>
      <c r="AJ129" s="1087"/>
      <c r="AK129" s="1087"/>
      <c r="AL129" s="1087"/>
      <c r="AM129" s="1087"/>
      <c r="AN129" s="1087"/>
      <c r="AO129" s="1087"/>
      <c r="AP129" s="1087"/>
      <c r="AQ129" s="1087"/>
      <c r="AR129" s="1087"/>
      <c r="AS129" s="1087"/>
      <c r="AT129" s="1087"/>
      <c r="AU129" s="1088">
        <v>1665</v>
      </c>
      <c r="AV129" s="1088"/>
      <c r="AW129" s="1088"/>
      <c r="AX129" s="1088"/>
      <c r="AY129" s="383">
        <f>Ф1Заполн!AY129</f>
        <v>0</v>
      </c>
      <c r="AZ129" s="981" t="str">
        <f>IF(Ф1Заполн!AZ129&gt;0,Ф1Заполн!AZ129,"-")</f>
        <v>-</v>
      </c>
      <c r="BA129" s="982"/>
      <c r="BB129" s="982"/>
      <c r="BC129" s="982"/>
      <c r="BD129" s="982"/>
      <c r="BE129" s="982"/>
      <c r="BF129" s="982"/>
      <c r="BG129" s="982"/>
      <c r="BH129" s="983"/>
      <c r="BI129" s="981" t="str">
        <f>IF(Ф1Заполн!BI129&gt;0,Ф1Заполн!BI129,"-")</f>
        <v>-</v>
      </c>
      <c r="BJ129" s="982"/>
      <c r="BK129" s="982"/>
      <c r="BL129" s="982"/>
      <c r="BM129" s="982"/>
      <c r="BN129" s="982"/>
      <c r="BO129" s="982"/>
      <c r="BP129" s="982"/>
      <c r="BQ129" s="983"/>
      <c r="BV129" s="73"/>
      <c r="BW129"/>
      <c r="BX129"/>
      <c r="BY129"/>
      <c r="BZ129"/>
      <c r="CA129"/>
    </row>
    <row r="130" spans="1:79" s="72" customFormat="1" ht="13.5" customHeight="1" x14ac:dyDescent="0.25">
      <c r="A130" s="1079" t="s">
        <v>176</v>
      </c>
      <c r="B130" s="1080"/>
      <c r="C130" s="1080"/>
      <c r="D130" s="1080"/>
      <c r="E130" s="1080"/>
      <c r="F130" s="1080"/>
      <c r="G130" s="1080"/>
      <c r="H130" s="1080"/>
      <c r="I130" s="1080"/>
      <c r="J130" s="1080"/>
      <c r="K130" s="1080"/>
      <c r="L130" s="1080"/>
      <c r="M130" s="1080"/>
      <c r="N130" s="1080"/>
      <c r="O130" s="1080"/>
      <c r="P130" s="1080"/>
      <c r="Q130" s="1080"/>
      <c r="R130" s="1080"/>
      <c r="S130" s="1080"/>
      <c r="T130" s="1080"/>
      <c r="U130" s="1080"/>
      <c r="V130" s="1080"/>
      <c r="W130" s="1080"/>
      <c r="X130" s="1080"/>
      <c r="Y130" s="1080"/>
      <c r="Z130" s="1080"/>
      <c r="AA130" s="1080"/>
      <c r="AB130" s="1080"/>
      <c r="AC130" s="1080"/>
      <c r="AD130" s="1080"/>
      <c r="AE130" s="1080"/>
      <c r="AF130" s="1080"/>
      <c r="AG130" s="1080"/>
      <c r="AH130" s="1080"/>
      <c r="AI130" s="1080"/>
      <c r="AJ130" s="1080"/>
      <c r="AK130" s="1080"/>
      <c r="AL130" s="1080"/>
      <c r="AM130" s="1080"/>
      <c r="AN130" s="1080"/>
      <c r="AO130" s="1080"/>
      <c r="AP130" s="1080"/>
      <c r="AQ130" s="1080"/>
      <c r="AR130" s="1080"/>
      <c r="AS130" s="1080"/>
      <c r="AT130" s="1081"/>
      <c r="AU130" s="1089" t="s">
        <v>177</v>
      </c>
      <c r="AV130" s="1090"/>
      <c r="AW130" s="1090"/>
      <c r="AX130" s="1091"/>
      <c r="AY130" s="384">
        <f>Ф1Заполн!AY130</f>
        <v>0</v>
      </c>
      <c r="AZ130" s="981" t="str">
        <f>IF(Ф1Заполн!AZ130&gt;0,Ф1Заполн!AZ130,"-")</f>
        <v>-</v>
      </c>
      <c r="BA130" s="982"/>
      <c r="BB130" s="982"/>
      <c r="BC130" s="982"/>
      <c r="BD130" s="982"/>
      <c r="BE130" s="982"/>
      <c r="BF130" s="982"/>
      <c r="BG130" s="982"/>
      <c r="BH130" s="983"/>
      <c r="BI130" s="981" t="str">
        <f>IF(Ф1Заполн!BI130&gt;0,Ф1Заполн!BI130,"-")</f>
        <v>-</v>
      </c>
      <c r="BJ130" s="982"/>
      <c r="BK130" s="982"/>
      <c r="BL130" s="982"/>
      <c r="BM130" s="982"/>
      <c r="BN130" s="982"/>
      <c r="BO130" s="982"/>
      <c r="BP130" s="982"/>
      <c r="BQ130" s="983"/>
      <c r="BV130" s="73"/>
      <c r="BW130"/>
      <c r="BX130"/>
      <c r="BY130"/>
      <c r="BZ130"/>
      <c r="CA130"/>
    </row>
    <row r="131" spans="1:79" s="72" customFormat="1" ht="13.5" customHeight="1" x14ac:dyDescent="0.25">
      <c r="A131" s="1087" t="s">
        <v>178</v>
      </c>
      <c r="B131" s="1087"/>
      <c r="C131" s="1087"/>
      <c r="D131" s="1087"/>
      <c r="E131" s="1087"/>
      <c r="F131" s="1087"/>
      <c r="G131" s="1087"/>
      <c r="H131" s="1087"/>
      <c r="I131" s="1087"/>
      <c r="J131" s="1087"/>
      <c r="K131" s="1087"/>
      <c r="L131" s="1087"/>
      <c r="M131" s="1087"/>
      <c r="N131" s="1087"/>
      <c r="O131" s="1087"/>
      <c r="P131" s="1087"/>
      <c r="Q131" s="1087"/>
      <c r="R131" s="1087"/>
      <c r="S131" s="1087"/>
      <c r="T131" s="1087"/>
      <c r="U131" s="1087"/>
      <c r="V131" s="1087"/>
      <c r="W131" s="1087"/>
      <c r="X131" s="1087"/>
      <c r="Y131" s="1087"/>
      <c r="Z131" s="1087"/>
      <c r="AA131" s="1087"/>
      <c r="AB131" s="1087"/>
      <c r="AC131" s="1087"/>
      <c r="AD131" s="1087"/>
      <c r="AE131" s="1087"/>
      <c r="AF131" s="1087"/>
      <c r="AG131" s="1087"/>
      <c r="AH131" s="1087"/>
      <c r="AI131" s="1087"/>
      <c r="AJ131" s="1087"/>
      <c r="AK131" s="1087"/>
      <c r="AL131" s="1087"/>
      <c r="AM131" s="1087"/>
      <c r="AN131" s="1087"/>
      <c r="AO131" s="1087"/>
      <c r="AP131" s="1087"/>
      <c r="AQ131" s="1087"/>
      <c r="AR131" s="1087"/>
      <c r="AS131" s="1087"/>
      <c r="AT131" s="1087"/>
      <c r="AU131" s="1088">
        <v>1690</v>
      </c>
      <c r="AV131" s="1088"/>
      <c r="AW131" s="1088"/>
      <c r="AX131" s="1088"/>
      <c r="AY131" s="383">
        <f>Ф1Заполн!AY131</f>
        <v>14</v>
      </c>
      <c r="AZ131" s="981" t="str">
        <f>IF(Ф1Заполн!AZ131&gt;0,Ф1Заполн!AZ131,"-")</f>
        <v>-</v>
      </c>
      <c r="BA131" s="982"/>
      <c r="BB131" s="982"/>
      <c r="BC131" s="982"/>
      <c r="BD131" s="982"/>
      <c r="BE131" s="982"/>
      <c r="BF131" s="982"/>
      <c r="BG131" s="982"/>
      <c r="BH131" s="983"/>
      <c r="BI131" s="981">
        <f>IF(Ф1Заполн!BI131&gt;0,Ф1Заполн!BI131,"-")</f>
        <v>2043</v>
      </c>
      <c r="BJ131" s="982"/>
      <c r="BK131" s="982"/>
      <c r="BL131" s="982"/>
      <c r="BM131" s="982"/>
      <c r="BN131" s="982"/>
      <c r="BO131" s="982"/>
      <c r="BP131" s="982"/>
      <c r="BQ131" s="983"/>
      <c r="BV131" s="73"/>
      <c r="BW131"/>
      <c r="BX131"/>
      <c r="BY131"/>
      <c r="BZ131"/>
      <c r="CA131"/>
    </row>
    <row r="132" spans="1:79" s="72" customFormat="1" ht="13.5" customHeight="1" x14ac:dyDescent="0.25">
      <c r="A132" s="1015" t="s">
        <v>179</v>
      </c>
      <c r="B132" s="1015"/>
      <c r="C132" s="1015"/>
      <c r="D132" s="1015"/>
      <c r="E132" s="1015"/>
      <c r="F132" s="1015"/>
      <c r="G132" s="1015"/>
      <c r="H132" s="1015"/>
      <c r="I132" s="1015"/>
      <c r="J132" s="1015"/>
      <c r="K132" s="1015"/>
      <c r="L132" s="1015"/>
      <c r="M132" s="1015"/>
      <c r="N132" s="1015"/>
      <c r="O132" s="1015"/>
      <c r="P132" s="1015"/>
      <c r="Q132" s="1015"/>
      <c r="R132" s="1015"/>
      <c r="S132" s="1015"/>
      <c r="T132" s="1015"/>
      <c r="U132" s="1015"/>
      <c r="V132" s="1015"/>
      <c r="W132" s="1015"/>
      <c r="X132" s="1015"/>
      <c r="Y132" s="1015"/>
      <c r="Z132" s="1015"/>
      <c r="AA132" s="1015"/>
      <c r="AB132" s="1015"/>
      <c r="AC132" s="1015"/>
      <c r="AD132" s="1015"/>
      <c r="AE132" s="1015"/>
      <c r="AF132" s="1015"/>
      <c r="AG132" s="1015"/>
      <c r="AH132" s="1015"/>
      <c r="AI132" s="1015"/>
      <c r="AJ132" s="1015"/>
      <c r="AK132" s="1015"/>
      <c r="AL132" s="1015"/>
      <c r="AM132" s="1015"/>
      <c r="AN132" s="1015"/>
      <c r="AO132" s="1015"/>
      <c r="AP132" s="1015"/>
      <c r="AQ132" s="1015"/>
      <c r="AR132" s="1015"/>
      <c r="AS132" s="1015"/>
      <c r="AT132" s="1015"/>
      <c r="AU132" s="1045">
        <v>1695</v>
      </c>
      <c r="AV132" s="1045"/>
      <c r="AW132" s="1045"/>
      <c r="AX132" s="1045"/>
      <c r="AY132" s="382">
        <f>Ф1Заполн!AY132</f>
        <v>0</v>
      </c>
      <c r="AZ132" s="981">
        <f>IF(Ф1Заполн!AZ132&gt;0,Ф1Заполн!AZ132,"-")</f>
        <v>36</v>
      </c>
      <c r="BA132" s="982"/>
      <c r="BB132" s="982"/>
      <c r="BC132" s="982"/>
      <c r="BD132" s="982"/>
      <c r="BE132" s="982"/>
      <c r="BF132" s="982"/>
      <c r="BG132" s="982"/>
      <c r="BH132" s="983"/>
      <c r="BI132" s="981">
        <f>IF(Ф1Заполн!BI132&gt;0,Ф1Заполн!BI132,"-")</f>
        <v>2138</v>
      </c>
      <c r="BJ132" s="982"/>
      <c r="BK132" s="982"/>
      <c r="BL132" s="982"/>
      <c r="BM132" s="982"/>
      <c r="BN132" s="982"/>
      <c r="BO132" s="982"/>
      <c r="BP132" s="982"/>
      <c r="BQ132" s="983"/>
      <c r="BV132" s="73"/>
      <c r="BW132"/>
      <c r="BX132"/>
      <c r="BY132"/>
      <c r="BZ132"/>
      <c r="CA132"/>
    </row>
    <row r="133" spans="1:79" s="18" customFormat="1" ht="13.5" customHeight="1" x14ac:dyDescent="0.25">
      <c r="A133" s="1108" t="s">
        <v>180</v>
      </c>
      <c r="B133" s="1109"/>
      <c r="C133" s="1109"/>
      <c r="D133" s="1109"/>
      <c r="E133" s="1109"/>
      <c r="F133" s="1109"/>
      <c r="G133" s="1109"/>
      <c r="H133" s="1109"/>
      <c r="I133" s="1109"/>
      <c r="J133" s="1109"/>
      <c r="K133" s="1109"/>
      <c r="L133" s="1109"/>
      <c r="M133" s="1109"/>
      <c r="N133" s="1109"/>
      <c r="O133" s="1109"/>
      <c r="P133" s="1109"/>
      <c r="Q133" s="1109"/>
      <c r="R133" s="1109"/>
      <c r="S133" s="1109"/>
      <c r="T133" s="1109"/>
      <c r="U133" s="1109"/>
      <c r="V133" s="1109"/>
      <c r="W133" s="1109"/>
      <c r="X133" s="1109"/>
      <c r="Y133" s="1109"/>
      <c r="Z133" s="1109"/>
      <c r="AA133" s="1109"/>
      <c r="AB133" s="1109"/>
      <c r="AC133" s="1109"/>
      <c r="AD133" s="1109"/>
      <c r="AE133" s="1109"/>
      <c r="AF133" s="1109"/>
      <c r="AG133" s="1109"/>
      <c r="AH133" s="1109"/>
      <c r="AI133" s="1109"/>
      <c r="AJ133" s="1109"/>
      <c r="AK133" s="1109"/>
      <c r="AL133" s="1109"/>
      <c r="AM133" s="1109"/>
      <c r="AN133" s="1109"/>
      <c r="AO133" s="1109"/>
      <c r="AP133" s="1109"/>
      <c r="AQ133" s="1109"/>
      <c r="AR133" s="1109"/>
      <c r="AS133" s="1109"/>
      <c r="AT133" s="1110"/>
      <c r="AU133" s="1067">
        <v>1700</v>
      </c>
      <c r="AV133" s="1068"/>
      <c r="AW133" s="1068"/>
      <c r="AX133" s="1069"/>
      <c r="AY133" s="1120">
        <f>Ф1Заполн!AY133</f>
        <v>0</v>
      </c>
      <c r="AZ133" s="1114" t="str">
        <f>IF(Ф1Заполн!AZ133&gt;0,Ф1Заполн!AZ133,"-")</f>
        <v>-</v>
      </c>
      <c r="BA133" s="1115"/>
      <c r="BB133" s="1115"/>
      <c r="BC133" s="1115"/>
      <c r="BD133" s="1115"/>
      <c r="BE133" s="1115"/>
      <c r="BF133" s="1115"/>
      <c r="BG133" s="1115"/>
      <c r="BH133" s="1116"/>
      <c r="BI133" s="1114" t="str">
        <f>IF(Ф1Заполн!BI133&gt;0,Ф1Заполн!BI133,"-")</f>
        <v>-</v>
      </c>
      <c r="BJ133" s="1115"/>
      <c r="BK133" s="1115"/>
      <c r="BL133" s="1115"/>
      <c r="BM133" s="1115"/>
      <c r="BN133" s="1115"/>
      <c r="BO133" s="1115"/>
      <c r="BP133" s="1115"/>
      <c r="BQ133" s="1116"/>
      <c r="BV133" s="74"/>
      <c r="BW133"/>
      <c r="BX133"/>
      <c r="BY133"/>
      <c r="BZ133"/>
      <c r="CA133"/>
    </row>
    <row r="134" spans="1:79" s="18" customFormat="1" ht="13.5" customHeight="1" x14ac:dyDescent="0.25">
      <c r="A134" s="1117" t="s">
        <v>181</v>
      </c>
      <c r="B134" s="1118"/>
      <c r="C134" s="1118"/>
      <c r="D134" s="1118"/>
      <c r="E134" s="1118"/>
      <c r="F134" s="1118"/>
      <c r="G134" s="1118"/>
      <c r="H134" s="1118"/>
      <c r="I134" s="1118"/>
      <c r="J134" s="1118"/>
      <c r="K134" s="1118"/>
      <c r="L134" s="1118"/>
      <c r="M134" s="1118"/>
      <c r="N134" s="1118"/>
      <c r="O134" s="1118"/>
      <c r="P134" s="1118"/>
      <c r="Q134" s="1118"/>
      <c r="R134" s="1118"/>
      <c r="S134" s="1118"/>
      <c r="T134" s="1118"/>
      <c r="U134" s="1118"/>
      <c r="V134" s="1118"/>
      <c r="W134" s="1118"/>
      <c r="X134" s="1118"/>
      <c r="Y134" s="1118"/>
      <c r="Z134" s="1118"/>
      <c r="AA134" s="1118"/>
      <c r="AB134" s="1118"/>
      <c r="AC134" s="1118"/>
      <c r="AD134" s="1118"/>
      <c r="AE134" s="1118"/>
      <c r="AF134" s="1118"/>
      <c r="AG134" s="1118"/>
      <c r="AH134" s="1118"/>
      <c r="AI134" s="1118"/>
      <c r="AJ134" s="1118"/>
      <c r="AK134" s="1118"/>
      <c r="AL134" s="1118"/>
      <c r="AM134" s="1118"/>
      <c r="AN134" s="1118"/>
      <c r="AO134" s="1118"/>
      <c r="AP134" s="1118"/>
      <c r="AQ134" s="1118"/>
      <c r="AR134" s="1118"/>
      <c r="AS134" s="1118"/>
      <c r="AT134" s="1119"/>
      <c r="AU134" s="1111"/>
      <c r="AV134" s="1112"/>
      <c r="AW134" s="1112"/>
      <c r="AX134" s="1113"/>
      <c r="AY134" s="1121"/>
      <c r="AZ134" s="981"/>
      <c r="BA134" s="982"/>
      <c r="BB134" s="982"/>
      <c r="BC134" s="982"/>
      <c r="BD134" s="982"/>
      <c r="BE134" s="982"/>
      <c r="BF134" s="982"/>
      <c r="BG134" s="982"/>
      <c r="BH134" s="983"/>
      <c r="BI134" s="981"/>
      <c r="BJ134" s="982"/>
      <c r="BK134" s="982"/>
      <c r="BL134" s="982"/>
      <c r="BM134" s="982"/>
      <c r="BN134" s="982"/>
      <c r="BO134" s="982"/>
      <c r="BP134" s="982"/>
      <c r="BQ134" s="983"/>
      <c r="BV134" s="74"/>
      <c r="BW134"/>
      <c r="BX134"/>
      <c r="BY134"/>
      <c r="BZ134"/>
      <c r="CA134"/>
    </row>
    <row r="135" spans="1:79" s="18" customFormat="1" ht="13.5" customHeight="1" x14ac:dyDescent="0.25">
      <c r="A135" s="1132" t="s">
        <v>182</v>
      </c>
      <c r="B135" s="1133"/>
      <c r="C135" s="1133"/>
      <c r="D135" s="1133"/>
      <c r="E135" s="1133"/>
      <c r="F135" s="1133"/>
      <c r="G135" s="1133"/>
      <c r="H135" s="1133"/>
      <c r="I135" s="1133"/>
      <c r="J135" s="1133"/>
      <c r="K135" s="1133"/>
      <c r="L135" s="1133"/>
      <c r="M135" s="1133"/>
      <c r="N135" s="1133"/>
      <c r="O135" s="1133"/>
      <c r="P135" s="1133"/>
      <c r="Q135" s="1133"/>
      <c r="R135" s="1133"/>
      <c r="S135" s="1133"/>
      <c r="T135" s="1133"/>
      <c r="U135" s="1133"/>
      <c r="V135" s="1133"/>
      <c r="W135" s="1133"/>
      <c r="X135" s="1133"/>
      <c r="Y135" s="1133"/>
      <c r="Z135" s="1133"/>
      <c r="AA135" s="1133"/>
      <c r="AB135" s="1133"/>
      <c r="AC135" s="1133"/>
      <c r="AD135" s="1133"/>
      <c r="AE135" s="1133"/>
      <c r="AF135" s="1133"/>
      <c r="AG135" s="1133"/>
      <c r="AH135" s="1133"/>
      <c r="AI135" s="1133"/>
      <c r="AJ135" s="1133"/>
      <c r="AK135" s="1133"/>
      <c r="AL135" s="1133"/>
      <c r="AM135" s="1133"/>
      <c r="AN135" s="1133"/>
      <c r="AO135" s="1133"/>
      <c r="AP135" s="1133"/>
      <c r="AQ135" s="1133"/>
      <c r="AR135" s="1133"/>
      <c r="AS135" s="1133"/>
      <c r="AT135" s="1134"/>
      <c r="AU135" s="1135" t="s">
        <v>183</v>
      </c>
      <c r="AV135" s="1136"/>
      <c r="AW135" s="1136"/>
      <c r="AX135" s="1137"/>
      <c r="AY135" s="323">
        <f>Ф1Заполн!AY134</f>
        <v>0</v>
      </c>
      <c r="AZ135" s="981" t="str">
        <f>IF(Ф1Заполн!AZ134&gt;0,Ф1Заполн!AZ134,"-")</f>
        <v>-</v>
      </c>
      <c r="BA135" s="982"/>
      <c r="BB135" s="982"/>
      <c r="BC135" s="982"/>
      <c r="BD135" s="982"/>
      <c r="BE135" s="982"/>
      <c r="BF135" s="982"/>
      <c r="BG135" s="982"/>
      <c r="BH135" s="983"/>
      <c r="BI135" s="981" t="str">
        <f>IF(Ф1Заполн!BI134&gt;0,Ф1Заполн!BI134,"-")</f>
        <v>-</v>
      </c>
      <c r="BJ135" s="982"/>
      <c r="BK135" s="982"/>
      <c r="BL135" s="982"/>
      <c r="BM135" s="982"/>
      <c r="BN135" s="982"/>
      <c r="BO135" s="982"/>
      <c r="BP135" s="982"/>
      <c r="BQ135" s="983"/>
      <c r="BV135" s="74"/>
      <c r="BW135"/>
      <c r="BX135"/>
      <c r="BY135"/>
      <c r="BZ135"/>
      <c r="CA135"/>
    </row>
    <row r="136" spans="1:79" s="72" customFormat="1" ht="13.5" customHeight="1" x14ac:dyDescent="0.25">
      <c r="A136" s="1138" t="s">
        <v>105</v>
      </c>
      <c r="B136" s="1138"/>
      <c r="C136" s="1138"/>
      <c r="D136" s="1138"/>
      <c r="E136" s="1138"/>
      <c r="F136" s="1138"/>
      <c r="G136" s="1138"/>
      <c r="H136" s="1138"/>
      <c r="I136" s="1138"/>
      <c r="J136" s="1138"/>
      <c r="K136" s="1138"/>
      <c r="L136" s="1138"/>
      <c r="M136" s="1138"/>
      <c r="N136" s="1138"/>
      <c r="O136" s="1138"/>
      <c r="P136" s="1138"/>
      <c r="Q136" s="1138"/>
      <c r="R136" s="1138"/>
      <c r="S136" s="1138"/>
      <c r="T136" s="1138"/>
      <c r="U136" s="1138"/>
      <c r="V136" s="1138"/>
      <c r="W136" s="1138"/>
      <c r="X136" s="1138"/>
      <c r="Y136" s="1138"/>
      <c r="Z136" s="1138"/>
      <c r="AA136" s="1138"/>
      <c r="AB136" s="1138"/>
      <c r="AC136" s="1138"/>
      <c r="AD136" s="1138"/>
      <c r="AE136" s="1138"/>
      <c r="AF136" s="1138"/>
      <c r="AG136" s="1138"/>
      <c r="AH136" s="1138"/>
      <c r="AI136" s="1138"/>
      <c r="AJ136" s="1138"/>
      <c r="AK136" s="1138"/>
      <c r="AL136" s="1138"/>
      <c r="AM136" s="1138"/>
      <c r="AN136" s="1138"/>
      <c r="AO136" s="1138"/>
      <c r="AP136" s="1138"/>
      <c r="AQ136" s="1138"/>
      <c r="AR136" s="1138"/>
      <c r="AS136" s="1138"/>
      <c r="AT136" s="1138"/>
      <c r="AU136" s="1045">
        <v>1900</v>
      </c>
      <c r="AV136" s="1045"/>
      <c r="AW136" s="1045"/>
      <c r="AX136" s="1045"/>
      <c r="AY136" s="382">
        <f>Ф1Заполн!AY135</f>
        <v>0</v>
      </c>
      <c r="AZ136" s="981">
        <f>IF(Ф1Заполн!AZ135&gt;0,Ф1Заполн!AZ135,"-")</f>
        <v>6240</v>
      </c>
      <c r="BA136" s="982"/>
      <c r="BB136" s="982"/>
      <c r="BC136" s="982"/>
      <c r="BD136" s="982"/>
      <c r="BE136" s="982"/>
      <c r="BF136" s="982"/>
      <c r="BG136" s="982"/>
      <c r="BH136" s="983"/>
      <c r="BI136" s="981">
        <f>IF(Ф1Заполн!BI135&gt;0,Ф1Заполн!BI135,"-")</f>
        <v>27549</v>
      </c>
      <c r="BJ136" s="982"/>
      <c r="BK136" s="982"/>
      <c r="BL136" s="982"/>
      <c r="BM136" s="982"/>
      <c r="BN136" s="982"/>
      <c r="BO136" s="982"/>
      <c r="BP136" s="982"/>
      <c r="BQ136" s="983"/>
      <c r="BV136" s="73"/>
      <c r="BW136"/>
      <c r="BX136"/>
      <c r="BY136"/>
      <c r="BZ136"/>
      <c r="CA136"/>
    </row>
    <row r="137" spans="1:79" s="72" customFormat="1" ht="13.5" customHeight="1" x14ac:dyDescent="0.25">
      <c r="A137" s="81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Y137" s="337"/>
      <c r="BV137" s="73"/>
      <c r="BW137"/>
      <c r="BX137"/>
      <c r="BY137"/>
      <c r="BZ137"/>
      <c r="CA137"/>
    </row>
    <row r="138" spans="1:79" s="19" customFormat="1" ht="31.5" customHeight="1" x14ac:dyDescent="0.25">
      <c r="A138" s="1128" t="s">
        <v>184</v>
      </c>
      <c r="B138" s="1128"/>
      <c r="C138" s="1128"/>
      <c r="D138" s="1128"/>
      <c r="E138" s="1128"/>
      <c r="F138" s="1128"/>
      <c r="G138" s="1128"/>
      <c r="H138" s="1128"/>
      <c r="I138" s="1128"/>
      <c r="J138" s="1128"/>
      <c r="K138" s="1128"/>
      <c r="L138" s="1128"/>
      <c r="M138" s="1128"/>
      <c r="N138" s="1128"/>
      <c r="O138" s="1128"/>
      <c r="P138" s="1129"/>
      <c r="Q138" s="1129"/>
      <c r="R138" s="1129"/>
      <c r="S138" s="1129"/>
      <c r="T138" s="1129"/>
      <c r="U138" s="1129"/>
      <c r="V138" s="1129"/>
      <c r="W138" s="1129"/>
      <c r="X138" s="1129"/>
      <c r="Y138" s="1129"/>
      <c r="Z138" s="1129"/>
      <c r="AA138" s="1129"/>
      <c r="AB138" s="1129"/>
      <c r="AC138" s="1129"/>
      <c r="AD138" s="1129"/>
      <c r="AE138" s="83"/>
      <c r="AF138" s="83"/>
      <c r="AG138" s="83"/>
      <c r="AH138" s="1130" t="str">
        <f>Ф1Заполн!AH137</f>
        <v>Чабаненко Євген Олекович</v>
      </c>
      <c r="AI138" s="1130"/>
      <c r="AJ138" s="1130"/>
      <c r="AK138" s="1130"/>
      <c r="AL138" s="1130"/>
      <c r="AM138" s="1130"/>
      <c r="AN138" s="1130"/>
      <c r="AO138" s="1130"/>
      <c r="AP138" s="1130"/>
      <c r="AQ138" s="1130"/>
      <c r="AR138" s="1130"/>
      <c r="AS138" s="1130"/>
      <c r="AT138" s="1130"/>
      <c r="BU138" s="20"/>
      <c r="BV138" s="20"/>
      <c r="BW138"/>
      <c r="BX138"/>
      <c r="BY138"/>
      <c r="BZ138"/>
      <c r="CA138"/>
    </row>
    <row r="139" spans="1:79" s="19" customFormat="1" ht="8.25" customHeight="1" x14ac:dyDescent="0.25">
      <c r="A139" s="84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450">
        <f>Ф1Заполн!AH138</f>
        <v>0</v>
      </c>
      <c r="AI139" s="450">
        <f>Ф1Заполн!AI138</f>
        <v>0</v>
      </c>
      <c r="AJ139" s="450">
        <f>Ф1Заполн!AJ138</f>
        <v>0</v>
      </c>
      <c r="AK139" s="450">
        <f>Ф1Заполн!AK138</f>
        <v>0</v>
      </c>
      <c r="AL139" s="450">
        <f>Ф1Заполн!AL138</f>
        <v>0</v>
      </c>
      <c r="AM139" s="450">
        <f>Ф1Заполн!AM138</f>
        <v>0</v>
      </c>
      <c r="AN139" s="450">
        <f>Ф1Заполн!AN138</f>
        <v>0</v>
      </c>
      <c r="AO139" s="450">
        <f>Ф1Заполн!AO138</f>
        <v>0</v>
      </c>
      <c r="AP139" s="450">
        <f>Ф1Заполн!AP138</f>
        <v>0</v>
      </c>
      <c r="AQ139" s="450">
        <f>Ф1Заполн!AQ138</f>
        <v>0</v>
      </c>
      <c r="AR139" s="450">
        <f>Ф1Заполн!AR138</f>
        <v>0</v>
      </c>
      <c r="AS139" s="450">
        <f>Ф1Заполн!AS138</f>
        <v>0</v>
      </c>
      <c r="AT139" s="450">
        <f>Ф1Заполн!AT138</f>
        <v>0</v>
      </c>
      <c r="BU139" s="20"/>
      <c r="BV139" s="20"/>
      <c r="BW139"/>
      <c r="BX139"/>
      <c r="BY139"/>
      <c r="BZ139"/>
      <c r="CA139"/>
    </row>
    <row r="140" spans="1:79" s="19" customFormat="1" ht="21.75" customHeight="1" x14ac:dyDescent="0.25">
      <c r="A140" s="1131" t="s">
        <v>185</v>
      </c>
      <c r="B140" s="1131"/>
      <c r="C140" s="1131"/>
      <c r="D140" s="1131"/>
      <c r="E140" s="1131"/>
      <c r="F140" s="1131"/>
      <c r="G140" s="1131"/>
      <c r="H140" s="1131"/>
      <c r="I140" s="1131"/>
      <c r="J140" s="1131"/>
      <c r="K140" s="1131"/>
      <c r="L140" s="1131"/>
      <c r="M140" s="1131"/>
      <c r="N140" s="1131"/>
      <c r="O140" s="1131"/>
      <c r="P140" s="1129"/>
      <c r="Q140" s="1129"/>
      <c r="R140" s="1129"/>
      <c r="S140" s="1129"/>
      <c r="T140" s="1129"/>
      <c r="U140" s="1129"/>
      <c r="V140" s="1129"/>
      <c r="W140" s="1129"/>
      <c r="X140" s="1129"/>
      <c r="Y140" s="1129"/>
      <c r="Z140" s="1129"/>
      <c r="AA140" s="1129"/>
      <c r="AB140" s="1129"/>
      <c r="AC140" s="1129"/>
      <c r="AD140" s="1129"/>
      <c r="AE140" s="83"/>
      <c r="AF140" s="83"/>
      <c r="AG140" s="83"/>
      <c r="AH140" s="1130" t="str">
        <f>Ф1Заполн!AH139</f>
        <v>Горіна Нінель Борисівна</v>
      </c>
      <c r="AI140" s="1130"/>
      <c r="AJ140" s="1130"/>
      <c r="AK140" s="1130"/>
      <c r="AL140" s="1130"/>
      <c r="AM140" s="1130"/>
      <c r="AN140" s="1130"/>
      <c r="AO140" s="1130"/>
      <c r="AP140" s="1130"/>
      <c r="AQ140" s="1130"/>
      <c r="AR140" s="1130"/>
      <c r="AS140" s="1130"/>
      <c r="AT140" s="1130"/>
      <c r="BU140" s="20"/>
      <c r="BV140" s="20"/>
      <c r="BW140"/>
      <c r="BX140"/>
      <c r="BY140"/>
      <c r="BZ140"/>
      <c r="CA140"/>
    </row>
    <row r="141" spans="1:79" s="72" customFormat="1" ht="8.25" customHeight="1" x14ac:dyDescent="0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Y141" s="337"/>
      <c r="BW141"/>
      <c r="BX141"/>
      <c r="BY141"/>
      <c r="BZ141"/>
      <c r="CA141"/>
    </row>
    <row r="142" spans="1:79" s="72" customFormat="1" ht="30" customHeight="1" x14ac:dyDescent="0.25">
      <c r="A142" s="1122" t="s">
        <v>186</v>
      </c>
      <c r="B142" s="1122"/>
      <c r="C142" s="1122"/>
      <c r="D142" s="1122"/>
      <c r="E142" s="1122"/>
      <c r="F142" s="1122"/>
      <c r="G142" s="1122"/>
      <c r="H142" s="1122"/>
      <c r="I142" s="1122"/>
      <c r="J142" s="1122"/>
      <c r="K142" s="1122"/>
      <c r="L142" s="1122"/>
      <c r="M142" s="1122"/>
      <c r="N142" s="1122"/>
      <c r="O142" s="1122"/>
      <c r="P142" s="1122"/>
      <c r="Q142" s="1122"/>
      <c r="R142" s="1122"/>
      <c r="S142" s="1122"/>
      <c r="T142" s="1122"/>
      <c r="U142" s="1122"/>
      <c r="V142" s="1122"/>
      <c r="W142" s="1122"/>
      <c r="X142" s="1122"/>
      <c r="Y142" s="1122"/>
      <c r="Z142" s="1122"/>
      <c r="AA142" s="1122"/>
      <c r="AB142" s="1122"/>
      <c r="AC142" s="1122"/>
      <c r="AD142" s="1122"/>
      <c r="AE142" s="1122"/>
      <c r="AF142" s="1122"/>
      <c r="AG142" s="1122"/>
      <c r="AH142" s="1122"/>
      <c r="AI142" s="1122"/>
      <c r="AJ142" s="1122"/>
      <c r="AK142" s="1122"/>
      <c r="AL142" s="1122"/>
      <c r="AM142" s="1122"/>
      <c r="AN142" s="1122"/>
      <c r="AO142" s="1122"/>
      <c r="AP142" s="1122"/>
      <c r="AQ142" s="1122"/>
      <c r="AR142" s="1122"/>
      <c r="AS142" s="82"/>
      <c r="AT142" s="82"/>
      <c r="AY142" s="337"/>
      <c r="BW142"/>
      <c r="BX142"/>
      <c r="BY142"/>
      <c r="BZ142"/>
      <c r="CA142"/>
    </row>
    <row r="143" spans="1:79" s="72" customFormat="1" ht="5.25" customHeight="1" x14ac:dyDescent="0.25">
      <c r="A143" s="21"/>
      <c r="AY143" s="337"/>
      <c r="BW143"/>
      <c r="BX143"/>
      <c r="BY143"/>
      <c r="BZ143"/>
      <c r="CA143"/>
    </row>
    <row r="144" spans="1:79" s="72" customFormat="1" ht="13.5" customHeight="1" x14ac:dyDescent="0.25">
      <c r="AY144" s="337"/>
      <c r="BW144"/>
      <c r="BX144"/>
      <c r="BY144"/>
      <c r="BZ144"/>
      <c r="CA144"/>
    </row>
    <row r="145" spans="51:79" s="72" customFormat="1" ht="13.5" customHeight="1" x14ac:dyDescent="0.25">
      <c r="AY145" s="337"/>
      <c r="BW145"/>
      <c r="BX145"/>
      <c r="BY145"/>
      <c r="BZ145"/>
      <c r="CA145"/>
    </row>
    <row r="146" spans="51:79" s="72" customFormat="1" ht="13.5" customHeight="1" x14ac:dyDescent="0.25">
      <c r="AY146" s="337"/>
      <c r="BW146"/>
      <c r="BX146"/>
      <c r="BY146"/>
      <c r="BZ146"/>
      <c r="CA146"/>
    </row>
    <row r="147" spans="51:79" s="72" customFormat="1" ht="13.5" customHeight="1" x14ac:dyDescent="0.25">
      <c r="AY147" s="337"/>
      <c r="BW147"/>
      <c r="BX147"/>
      <c r="BY147"/>
      <c r="BZ147"/>
      <c r="CA147"/>
    </row>
    <row r="148" spans="51:79" s="72" customFormat="1" ht="13.5" customHeight="1" x14ac:dyDescent="0.25">
      <c r="AY148" s="337"/>
      <c r="BW148"/>
      <c r="BX148"/>
      <c r="BY148"/>
      <c r="BZ148"/>
      <c r="CA148"/>
    </row>
    <row r="149" spans="51:79" s="72" customFormat="1" ht="13.5" customHeight="1" x14ac:dyDescent="0.25">
      <c r="AY149" s="337"/>
      <c r="BW149"/>
      <c r="BX149"/>
      <c r="BY149"/>
      <c r="BZ149"/>
      <c r="CA149"/>
    </row>
    <row r="150" spans="51:79" s="72" customFormat="1" ht="13.5" customHeight="1" x14ac:dyDescent="0.25">
      <c r="AY150" s="337"/>
      <c r="BW150"/>
      <c r="BX150"/>
      <c r="BY150"/>
      <c r="BZ150"/>
      <c r="CA150"/>
    </row>
    <row r="151" spans="51:79" s="72" customFormat="1" ht="13.5" customHeight="1" x14ac:dyDescent="0.25">
      <c r="AY151" s="337"/>
      <c r="BW151"/>
      <c r="BX151"/>
      <c r="BY151"/>
      <c r="BZ151"/>
      <c r="CA151"/>
    </row>
    <row r="152" spans="51:79" s="72" customFormat="1" ht="13.5" customHeight="1" x14ac:dyDescent="0.25">
      <c r="AY152" s="337"/>
      <c r="BW152"/>
      <c r="BX152"/>
      <c r="BY152"/>
      <c r="BZ152"/>
      <c r="CA152"/>
    </row>
    <row r="153" spans="51:79" s="72" customFormat="1" ht="13.5" customHeight="1" x14ac:dyDescent="0.25">
      <c r="AY153" s="337"/>
      <c r="BW153"/>
      <c r="BX153"/>
      <c r="BY153"/>
      <c r="BZ153"/>
      <c r="CA153"/>
    </row>
    <row r="154" spans="51:79" s="72" customFormat="1" ht="13.5" customHeight="1" x14ac:dyDescent="0.25">
      <c r="AY154" s="337"/>
      <c r="BW154"/>
      <c r="BX154"/>
      <c r="BY154"/>
      <c r="BZ154"/>
      <c r="CA154"/>
    </row>
    <row r="155" spans="51:79" s="72" customFormat="1" ht="13.5" customHeight="1" x14ac:dyDescent="0.25">
      <c r="AY155" s="337"/>
      <c r="BW155"/>
      <c r="BX155"/>
      <c r="BY155"/>
      <c r="BZ155"/>
      <c r="CA155"/>
    </row>
    <row r="156" spans="51:79" s="72" customFormat="1" ht="13.5" customHeight="1" x14ac:dyDescent="0.25">
      <c r="AY156" s="337"/>
      <c r="BW156"/>
      <c r="BX156"/>
      <c r="BY156"/>
      <c r="BZ156"/>
      <c r="CA156"/>
    </row>
    <row r="157" spans="51:79" s="72" customFormat="1" ht="13.5" customHeight="1" x14ac:dyDescent="0.25">
      <c r="AY157" s="337"/>
      <c r="BW157"/>
      <c r="BX157"/>
      <c r="BY157"/>
      <c r="BZ157"/>
      <c r="CA157"/>
    </row>
    <row r="158" spans="51:79" s="72" customFormat="1" ht="13.5" customHeight="1" x14ac:dyDescent="0.25">
      <c r="AY158" s="337"/>
      <c r="BW158"/>
      <c r="BX158"/>
      <c r="BY158"/>
      <c r="BZ158"/>
      <c r="CA158"/>
    </row>
    <row r="159" spans="51:79" s="72" customFormat="1" ht="13.5" customHeight="1" x14ac:dyDescent="0.25">
      <c r="AY159" s="337"/>
      <c r="BW159"/>
      <c r="BX159"/>
      <c r="BY159"/>
      <c r="BZ159"/>
      <c r="CA159"/>
    </row>
    <row r="160" spans="51:79" s="72" customFormat="1" ht="13.5" customHeight="1" x14ac:dyDescent="0.25">
      <c r="AY160" s="337"/>
      <c r="BW160"/>
      <c r="BX160"/>
      <c r="BY160"/>
      <c r="BZ160"/>
      <c r="CA160"/>
    </row>
    <row r="161" spans="51:79" s="72" customFormat="1" ht="13.5" customHeight="1" x14ac:dyDescent="0.25">
      <c r="AY161" s="337"/>
      <c r="BW161"/>
      <c r="BX161"/>
      <c r="BY161"/>
      <c r="BZ161"/>
      <c r="CA161"/>
    </row>
    <row r="162" spans="51:79" s="72" customFormat="1" ht="13.5" customHeight="1" x14ac:dyDescent="0.25">
      <c r="AY162" s="337"/>
      <c r="BW162"/>
      <c r="BX162"/>
      <c r="BY162"/>
      <c r="BZ162"/>
      <c r="CA162"/>
    </row>
    <row r="163" spans="51:79" s="72" customFormat="1" ht="13.5" customHeight="1" x14ac:dyDescent="0.25">
      <c r="AY163" s="337"/>
      <c r="BW163"/>
      <c r="BX163"/>
      <c r="BY163"/>
      <c r="BZ163"/>
      <c r="CA163"/>
    </row>
    <row r="164" spans="51:79" s="72" customFormat="1" ht="13.5" customHeight="1" x14ac:dyDescent="0.25">
      <c r="AY164" s="337"/>
      <c r="BW164"/>
      <c r="BX164"/>
      <c r="BY164"/>
      <c r="BZ164"/>
      <c r="CA164"/>
    </row>
    <row r="165" spans="51:79" s="72" customFormat="1" ht="13.5" customHeight="1" x14ac:dyDescent="0.25">
      <c r="AY165" s="337"/>
      <c r="BW165"/>
      <c r="BX165"/>
      <c r="BY165"/>
      <c r="BZ165"/>
      <c r="CA165"/>
    </row>
    <row r="166" spans="51:79" s="72" customFormat="1" ht="13.5" customHeight="1" x14ac:dyDescent="0.25">
      <c r="AY166" s="337"/>
      <c r="BW166"/>
      <c r="BX166"/>
      <c r="BY166"/>
      <c r="BZ166"/>
      <c r="CA166"/>
    </row>
    <row r="167" spans="51:79" s="72" customFormat="1" ht="13.5" customHeight="1" x14ac:dyDescent="0.25">
      <c r="AY167" s="337"/>
      <c r="BW167"/>
      <c r="BX167"/>
      <c r="BY167"/>
      <c r="BZ167"/>
      <c r="CA167"/>
    </row>
    <row r="168" spans="51:79" s="72" customFormat="1" ht="13.5" customHeight="1" x14ac:dyDescent="0.25">
      <c r="AY168" s="337"/>
      <c r="BW168"/>
      <c r="BX168"/>
      <c r="BY168"/>
      <c r="BZ168"/>
      <c r="CA168"/>
    </row>
    <row r="169" spans="51:79" s="72" customFormat="1" ht="13.5" customHeight="1" x14ac:dyDescent="0.25">
      <c r="AY169" s="337"/>
      <c r="BW169"/>
      <c r="BX169"/>
      <c r="BY169"/>
      <c r="BZ169"/>
      <c r="CA169"/>
    </row>
    <row r="170" spans="51:79" s="72" customFormat="1" ht="13.5" customHeight="1" x14ac:dyDescent="0.25">
      <c r="AY170" s="337"/>
      <c r="BW170"/>
      <c r="BX170"/>
      <c r="BY170"/>
      <c r="BZ170"/>
      <c r="CA170"/>
    </row>
    <row r="171" spans="51:79" s="72" customFormat="1" ht="13.5" customHeight="1" x14ac:dyDescent="0.25">
      <c r="AY171" s="337"/>
      <c r="BW171"/>
      <c r="BX171"/>
      <c r="BY171"/>
      <c r="BZ171"/>
      <c r="CA171"/>
    </row>
    <row r="172" spans="51:79" s="72" customFormat="1" ht="13.5" customHeight="1" x14ac:dyDescent="0.25">
      <c r="AY172" s="337"/>
      <c r="BW172"/>
      <c r="BX172"/>
      <c r="BY172"/>
      <c r="BZ172"/>
      <c r="CA172"/>
    </row>
    <row r="173" spans="51:79" s="72" customFormat="1" ht="13.5" customHeight="1" x14ac:dyDescent="0.25">
      <c r="AY173" s="337"/>
      <c r="BW173"/>
      <c r="BX173"/>
      <c r="BY173"/>
      <c r="BZ173"/>
      <c r="CA173"/>
    </row>
    <row r="174" spans="51:79" s="72" customFormat="1" ht="13.5" customHeight="1" x14ac:dyDescent="0.25">
      <c r="AY174" s="337"/>
      <c r="BW174"/>
      <c r="BX174"/>
      <c r="BY174"/>
      <c r="BZ174"/>
      <c r="CA174"/>
    </row>
    <row r="175" spans="51:79" s="72" customFormat="1" ht="13.5" customHeight="1" x14ac:dyDescent="0.25">
      <c r="AY175" s="337"/>
      <c r="BW175"/>
      <c r="BX175"/>
      <c r="BY175"/>
      <c r="BZ175"/>
      <c r="CA175"/>
    </row>
    <row r="176" spans="51:79" s="72" customFormat="1" ht="13.5" customHeight="1" x14ac:dyDescent="0.25">
      <c r="AY176" s="337"/>
      <c r="BW176"/>
      <c r="BX176"/>
      <c r="BY176"/>
      <c r="BZ176"/>
      <c r="CA176"/>
    </row>
    <row r="177" spans="51:79" s="72" customFormat="1" ht="13.5" customHeight="1" x14ac:dyDescent="0.25">
      <c r="AY177" s="337"/>
      <c r="BW177"/>
      <c r="BX177"/>
      <c r="BY177"/>
      <c r="BZ177"/>
      <c r="CA177"/>
    </row>
    <row r="178" spans="51:79" s="72" customFormat="1" ht="13.5" customHeight="1" x14ac:dyDescent="0.25">
      <c r="AY178" s="337"/>
      <c r="BW178"/>
      <c r="BX178"/>
      <c r="BY178"/>
      <c r="BZ178"/>
      <c r="CA178"/>
    </row>
    <row r="179" spans="51:79" s="72" customFormat="1" ht="13.5" customHeight="1" x14ac:dyDescent="0.25">
      <c r="AY179" s="337"/>
      <c r="BW179"/>
      <c r="BX179"/>
      <c r="BY179"/>
      <c r="BZ179"/>
      <c r="CA179"/>
    </row>
    <row r="180" spans="51:79" s="72" customFormat="1" ht="13.5" customHeight="1" x14ac:dyDescent="0.25">
      <c r="AY180" s="337"/>
      <c r="BW180"/>
      <c r="BX180"/>
      <c r="BY180"/>
      <c r="BZ180"/>
      <c r="CA180"/>
    </row>
    <row r="181" spans="51:79" s="72" customFormat="1" ht="13.5" customHeight="1" x14ac:dyDescent="0.25">
      <c r="AY181" s="337"/>
      <c r="BW181"/>
      <c r="BX181"/>
      <c r="BY181"/>
      <c r="BZ181"/>
      <c r="CA181"/>
    </row>
    <row r="182" spans="51:79" s="72" customFormat="1" ht="13.5" customHeight="1" x14ac:dyDescent="0.25">
      <c r="AY182" s="337"/>
      <c r="BW182"/>
      <c r="BX182"/>
      <c r="BY182"/>
      <c r="BZ182"/>
      <c r="CA182"/>
    </row>
    <row r="183" spans="51:79" s="72" customFormat="1" ht="13.5" customHeight="1" x14ac:dyDescent="0.25">
      <c r="AY183" s="337"/>
      <c r="BW183"/>
      <c r="BX183"/>
      <c r="BY183"/>
      <c r="BZ183"/>
      <c r="CA183"/>
    </row>
    <row r="184" spans="51:79" s="72" customFormat="1" ht="13.5" customHeight="1" x14ac:dyDescent="0.25">
      <c r="AY184" s="337"/>
      <c r="BW184"/>
      <c r="BX184"/>
      <c r="BY184"/>
      <c r="BZ184"/>
      <c r="CA184"/>
    </row>
    <row r="185" spans="51:79" s="72" customFormat="1" ht="13.5" customHeight="1" x14ac:dyDescent="0.25">
      <c r="AY185" s="337"/>
      <c r="BW185"/>
      <c r="BX185"/>
      <c r="BY185"/>
      <c r="BZ185"/>
      <c r="CA185"/>
    </row>
    <row r="186" spans="51:79" s="72" customFormat="1" ht="13.5" customHeight="1" x14ac:dyDescent="0.25">
      <c r="AY186" s="337"/>
      <c r="BW186"/>
      <c r="BX186"/>
      <c r="BY186"/>
      <c r="BZ186"/>
      <c r="CA186"/>
    </row>
    <row r="187" spans="51:79" s="72" customFormat="1" ht="13.5" customHeight="1" x14ac:dyDescent="0.25">
      <c r="AY187" s="337"/>
      <c r="BW187"/>
      <c r="BX187"/>
      <c r="BY187"/>
      <c r="BZ187"/>
      <c r="CA187"/>
    </row>
    <row r="188" spans="51:79" s="72" customFormat="1" ht="13.5" customHeight="1" x14ac:dyDescent="0.25">
      <c r="AY188" s="337"/>
      <c r="BW188"/>
      <c r="BX188"/>
      <c r="BY188"/>
      <c r="BZ188"/>
      <c r="CA188"/>
    </row>
    <row r="189" spans="51:79" s="72" customFormat="1" ht="13.5" customHeight="1" x14ac:dyDescent="0.25">
      <c r="AY189" s="337"/>
      <c r="BW189"/>
      <c r="BX189"/>
      <c r="BY189"/>
      <c r="BZ189"/>
      <c r="CA189"/>
    </row>
    <row r="190" spans="51:79" s="72" customFormat="1" ht="13.5" customHeight="1" x14ac:dyDescent="0.25">
      <c r="AY190" s="337"/>
      <c r="BW190"/>
      <c r="BX190"/>
      <c r="BY190"/>
      <c r="BZ190"/>
      <c r="CA190"/>
    </row>
    <row r="191" spans="51:79" s="72" customFormat="1" ht="13.5" customHeight="1" x14ac:dyDescent="0.25">
      <c r="AY191" s="337"/>
      <c r="BW191"/>
      <c r="BX191"/>
      <c r="BY191"/>
      <c r="BZ191"/>
      <c r="CA191"/>
    </row>
    <row r="192" spans="51:79" s="72" customFormat="1" ht="13.5" customHeight="1" x14ac:dyDescent="0.25">
      <c r="AY192" s="337"/>
      <c r="BW192"/>
      <c r="BX192"/>
      <c r="BY192"/>
      <c r="BZ192"/>
      <c r="CA192"/>
    </row>
    <row r="193" spans="51:79" s="72" customFormat="1" ht="13.5" customHeight="1" x14ac:dyDescent="0.25">
      <c r="AY193" s="337"/>
      <c r="BW193"/>
      <c r="BX193"/>
      <c r="BY193"/>
      <c r="BZ193"/>
      <c r="CA193"/>
    </row>
    <row r="194" spans="51:79" s="72" customFormat="1" ht="13.5" customHeight="1" x14ac:dyDescent="0.25">
      <c r="AY194" s="337"/>
      <c r="BW194"/>
      <c r="BX194"/>
      <c r="BY194"/>
      <c r="BZ194"/>
      <c r="CA194"/>
    </row>
    <row r="195" spans="51:79" s="72" customFormat="1" ht="13.5" customHeight="1" x14ac:dyDescent="0.25">
      <c r="AY195" s="337"/>
      <c r="BW195"/>
      <c r="BX195"/>
      <c r="BY195"/>
      <c r="BZ195"/>
      <c r="CA195"/>
    </row>
    <row r="196" spans="51:79" s="72" customFormat="1" ht="13.5" customHeight="1" x14ac:dyDescent="0.25">
      <c r="AY196" s="337"/>
      <c r="BW196"/>
      <c r="BX196"/>
      <c r="BY196"/>
      <c r="BZ196"/>
      <c r="CA196"/>
    </row>
    <row r="197" spans="51:79" s="72" customFormat="1" ht="13.5" customHeight="1" x14ac:dyDescent="0.25">
      <c r="AY197" s="337"/>
      <c r="BW197"/>
      <c r="BX197"/>
      <c r="BY197"/>
      <c r="BZ197"/>
      <c r="CA197"/>
    </row>
    <row r="198" spans="51:79" s="72" customFormat="1" ht="13.5" customHeight="1" x14ac:dyDescent="0.25">
      <c r="AY198" s="337"/>
      <c r="BW198"/>
      <c r="BX198"/>
      <c r="BY198"/>
      <c r="BZ198"/>
      <c r="CA198"/>
    </row>
    <row r="199" spans="51:79" s="72" customFormat="1" ht="13.5" customHeight="1" x14ac:dyDescent="0.25">
      <c r="AY199" s="337"/>
      <c r="BW199"/>
      <c r="BX199"/>
      <c r="BY199"/>
      <c r="BZ199"/>
      <c r="CA199"/>
    </row>
    <row r="200" spans="51:79" s="72" customFormat="1" ht="13.5" customHeight="1" x14ac:dyDescent="0.25">
      <c r="AY200" s="337"/>
      <c r="BW200"/>
      <c r="BX200"/>
      <c r="BY200"/>
      <c r="BZ200"/>
      <c r="CA200"/>
    </row>
    <row r="201" spans="51:79" s="72" customFormat="1" ht="13.5" customHeight="1" x14ac:dyDescent="0.25">
      <c r="AY201" s="337"/>
      <c r="BW201"/>
      <c r="BX201"/>
      <c r="BY201"/>
      <c r="BZ201"/>
      <c r="CA201"/>
    </row>
    <row r="202" spans="51:79" s="72" customFormat="1" ht="13.5" customHeight="1" x14ac:dyDescent="0.25">
      <c r="AY202" s="337"/>
      <c r="BW202"/>
      <c r="BX202"/>
      <c r="BY202"/>
      <c r="BZ202"/>
      <c r="CA202"/>
    </row>
    <row r="203" spans="51:79" s="72" customFormat="1" ht="13.5" customHeight="1" x14ac:dyDescent="0.25">
      <c r="AY203" s="337"/>
      <c r="BW203"/>
      <c r="BX203"/>
      <c r="BY203"/>
      <c r="BZ203"/>
      <c r="CA203"/>
    </row>
    <row r="204" spans="51:79" s="72" customFormat="1" ht="13.5" customHeight="1" x14ac:dyDescent="0.25">
      <c r="AY204" s="337"/>
      <c r="BW204"/>
      <c r="BX204"/>
      <c r="BY204"/>
      <c r="BZ204"/>
      <c r="CA204"/>
    </row>
    <row r="205" spans="51:79" s="72" customFormat="1" ht="13.5" customHeight="1" x14ac:dyDescent="0.25">
      <c r="AY205" s="337"/>
      <c r="BW205"/>
      <c r="BX205"/>
      <c r="BY205"/>
      <c r="BZ205"/>
      <c r="CA205"/>
    </row>
    <row r="206" spans="51:79" s="72" customFormat="1" ht="13.5" customHeight="1" x14ac:dyDescent="0.25">
      <c r="AY206" s="337"/>
      <c r="BW206"/>
      <c r="BX206"/>
      <c r="BY206"/>
      <c r="BZ206"/>
      <c r="CA206"/>
    </row>
    <row r="207" spans="51:79" s="72" customFormat="1" ht="13.5" customHeight="1" x14ac:dyDescent="0.25">
      <c r="AY207" s="337"/>
      <c r="BW207"/>
      <c r="BX207"/>
      <c r="BY207"/>
      <c r="BZ207"/>
      <c r="CA207"/>
    </row>
    <row r="208" spans="51:79" s="72" customFormat="1" ht="13.5" customHeight="1" x14ac:dyDescent="0.25">
      <c r="AY208" s="337"/>
      <c r="BW208"/>
      <c r="BX208"/>
      <c r="BY208"/>
      <c r="BZ208"/>
      <c r="CA208"/>
    </row>
    <row r="209" spans="51:79" s="72" customFormat="1" ht="13.5" customHeight="1" x14ac:dyDescent="0.25">
      <c r="AY209" s="337"/>
      <c r="BW209"/>
      <c r="BX209"/>
      <c r="BY209"/>
      <c r="BZ209"/>
      <c r="CA209"/>
    </row>
    <row r="210" spans="51:79" s="72" customFormat="1" ht="13.5" customHeight="1" x14ac:dyDescent="0.25">
      <c r="AY210" s="337"/>
      <c r="BW210"/>
      <c r="BX210"/>
      <c r="BY210"/>
      <c r="BZ210"/>
      <c r="CA210"/>
    </row>
    <row r="211" spans="51:79" s="72" customFormat="1" ht="13.5" customHeight="1" x14ac:dyDescent="0.25">
      <c r="AY211" s="337"/>
      <c r="BW211"/>
      <c r="BX211"/>
      <c r="BY211"/>
      <c r="BZ211"/>
      <c r="CA211"/>
    </row>
    <row r="212" spans="51:79" s="72" customFormat="1" ht="13.5" customHeight="1" x14ac:dyDescent="0.25">
      <c r="AY212" s="337"/>
      <c r="BW212"/>
      <c r="BX212"/>
      <c r="BY212"/>
      <c r="BZ212"/>
      <c r="CA212"/>
    </row>
    <row r="213" spans="51:79" s="72" customFormat="1" ht="13.5" customHeight="1" x14ac:dyDescent="0.25">
      <c r="AY213" s="337"/>
      <c r="BW213"/>
      <c r="BX213"/>
      <c r="BY213"/>
      <c r="BZ213"/>
      <c r="CA213"/>
    </row>
    <row r="214" spans="51:79" s="72" customFormat="1" ht="13.5" customHeight="1" x14ac:dyDescent="0.25">
      <c r="AY214" s="337"/>
      <c r="BW214"/>
      <c r="BX214"/>
      <c r="BY214"/>
      <c r="BZ214"/>
      <c r="CA214"/>
    </row>
    <row r="215" spans="51:79" s="72" customFormat="1" ht="13.5" customHeight="1" x14ac:dyDescent="0.25">
      <c r="AY215" s="337"/>
      <c r="BW215"/>
      <c r="BX215"/>
      <c r="BY215"/>
      <c r="BZ215"/>
      <c r="CA215"/>
    </row>
    <row r="216" spans="51:79" s="72" customFormat="1" ht="13.5" customHeight="1" x14ac:dyDescent="0.25">
      <c r="AY216" s="337"/>
      <c r="BW216"/>
      <c r="BX216"/>
      <c r="BY216"/>
      <c r="BZ216"/>
      <c r="CA216"/>
    </row>
    <row r="217" spans="51:79" s="72" customFormat="1" ht="13.5" customHeight="1" x14ac:dyDescent="0.25">
      <c r="AY217" s="337"/>
      <c r="BW217"/>
      <c r="BX217"/>
      <c r="BY217"/>
      <c r="BZ217"/>
      <c r="CA217"/>
    </row>
    <row r="218" spans="51:79" s="72" customFormat="1" ht="13.5" customHeight="1" x14ac:dyDescent="0.25">
      <c r="AY218" s="337"/>
      <c r="BW218"/>
      <c r="BX218"/>
      <c r="BY218"/>
      <c r="BZ218"/>
      <c r="CA218"/>
    </row>
    <row r="219" spans="51:79" s="72" customFormat="1" ht="13.5" customHeight="1" x14ac:dyDescent="0.25">
      <c r="AY219" s="337"/>
      <c r="BW219"/>
      <c r="BX219"/>
      <c r="BY219"/>
      <c r="BZ219"/>
      <c r="CA219"/>
    </row>
    <row r="220" spans="51:79" s="72" customFormat="1" ht="13.5" customHeight="1" x14ac:dyDescent="0.25">
      <c r="AY220" s="337"/>
      <c r="BW220"/>
      <c r="BX220"/>
      <c r="BY220"/>
      <c r="BZ220"/>
      <c r="CA220"/>
    </row>
    <row r="221" spans="51:79" s="72" customFormat="1" ht="13.5" customHeight="1" x14ac:dyDescent="0.25">
      <c r="AY221" s="337"/>
      <c r="BW221"/>
      <c r="BX221"/>
      <c r="BY221"/>
      <c r="BZ221"/>
      <c r="CA221"/>
    </row>
    <row r="222" spans="51:79" s="72" customFormat="1" ht="13.5" customHeight="1" x14ac:dyDescent="0.25">
      <c r="AY222" s="337"/>
      <c r="BW222"/>
      <c r="BX222"/>
      <c r="BY222"/>
      <c r="BZ222"/>
      <c r="CA222"/>
    </row>
    <row r="223" spans="51:79" s="72" customFormat="1" ht="13.5" customHeight="1" x14ac:dyDescent="0.25">
      <c r="AY223" s="337"/>
      <c r="BW223"/>
      <c r="BX223"/>
      <c r="BY223"/>
      <c r="BZ223"/>
      <c r="CA223"/>
    </row>
    <row r="224" spans="51:79" s="72" customFormat="1" ht="13.5" customHeight="1" x14ac:dyDescent="0.25">
      <c r="AY224" s="337"/>
      <c r="BW224"/>
      <c r="BX224"/>
      <c r="BY224"/>
      <c r="BZ224"/>
      <c r="CA224"/>
    </row>
    <row r="225" spans="51:79" s="72" customFormat="1" ht="13.5" customHeight="1" x14ac:dyDescent="0.25">
      <c r="AY225" s="337"/>
      <c r="BW225"/>
      <c r="BX225"/>
      <c r="BY225"/>
      <c r="BZ225"/>
      <c r="CA225"/>
    </row>
    <row r="226" spans="51:79" s="72" customFormat="1" ht="13.5" customHeight="1" x14ac:dyDescent="0.25">
      <c r="AY226" s="337"/>
      <c r="BW226"/>
      <c r="BX226"/>
      <c r="BY226"/>
      <c r="BZ226"/>
      <c r="CA226"/>
    </row>
    <row r="227" spans="51:79" s="72" customFormat="1" ht="13.5" customHeight="1" x14ac:dyDescent="0.25">
      <c r="AY227" s="337"/>
      <c r="BW227"/>
      <c r="BX227"/>
      <c r="BY227"/>
      <c r="BZ227"/>
      <c r="CA227"/>
    </row>
    <row r="228" spans="51:79" s="72" customFormat="1" ht="13.5" customHeight="1" x14ac:dyDescent="0.25">
      <c r="AY228" s="337"/>
      <c r="BW228"/>
      <c r="BX228"/>
      <c r="BY228"/>
      <c r="BZ228"/>
      <c r="CA228"/>
    </row>
    <row r="229" spans="51:79" s="72" customFormat="1" ht="13.5" customHeight="1" x14ac:dyDescent="0.25">
      <c r="AY229" s="337"/>
      <c r="BW229"/>
      <c r="BX229"/>
      <c r="BY229"/>
      <c r="BZ229"/>
      <c r="CA229"/>
    </row>
    <row r="230" spans="51:79" s="72" customFormat="1" ht="13.5" customHeight="1" x14ac:dyDescent="0.25">
      <c r="AY230" s="337"/>
      <c r="BW230"/>
      <c r="BX230"/>
      <c r="BY230"/>
      <c r="BZ230"/>
      <c r="CA230"/>
    </row>
    <row r="231" spans="51:79" s="72" customFormat="1" ht="13.5" customHeight="1" x14ac:dyDescent="0.25">
      <c r="AY231" s="337"/>
      <c r="BW231"/>
      <c r="BX231"/>
      <c r="BY231"/>
      <c r="BZ231"/>
      <c r="CA231"/>
    </row>
    <row r="232" spans="51:79" s="72" customFormat="1" ht="13.5" customHeight="1" x14ac:dyDescent="0.25">
      <c r="AY232" s="337"/>
      <c r="BW232"/>
      <c r="BX232"/>
      <c r="BY232"/>
      <c r="BZ232"/>
      <c r="CA232"/>
    </row>
    <row r="233" spans="51:79" s="72" customFormat="1" ht="13.5" customHeight="1" x14ac:dyDescent="0.25">
      <c r="AY233" s="337"/>
      <c r="BW233"/>
      <c r="BX233"/>
      <c r="BY233"/>
      <c r="BZ233"/>
      <c r="CA233"/>
    </row>
    <row r="234" spans="51:79" s="72" customFormat="1" ht="13.5" customHeight="1" x14ac:dyDescent="0.25">
      <c r="AY234" s="337"/>
      <c r="BW234"/>
      <c r="BX234"/>
      <c r="BY234"/>
      <c r="BZ234"/>
      <c r="CA234"/>
    </row>
    <row r="235" spans="51:79" s="72" customFormat="1" ht="13.5" customHeight="1" x14ac:dyDescent="0.25">
      <c r="AY235" s="337"/>
      <c r="BW235"/>
      <c r="BX235"/>
      <c r="BY235"/>
      <c r="BZ235"/>
      <c r="CA235"/>
    </row>
    <row r="236" spans="51:79" s="72" customFormat="1" ht="13.5" customHeight="1" x14ac:dyDescent="0.25">
      <c r="AY236" s="337"/>
      <c r="BW236"/>
      <c r="BX236"/>
      <c r="BY236"/>
      <c r="BZ236"/>
      <c r="CA236"/>
    </row>
    <row r="237" spans="51:79" s="72" customFormat="1" ht="13.5" customHeight="1" x14ac:dyDescent="0.25">
      <c r="AY237" s="337"/>
      <c r="BW237"/>
      <c r="BX237"/>
      <c r="BY237"/>
      <c r="BZ237"/>
      <c r="CA237"/>
    </row>
    <row r="238" spans="51:79" s="72" customFormat="1" ht="13.5" customHeight="1" x14ac:dyDescent="0.25">
      <c r="AY238" s="337"/>
      <c r="BW238"/>
      <c r="BX238"/>
      <c r="BY238"/>
      <c r="BZ238"/>
      <c r="CA238"/>
    </row>
    <row r="239" spans="51:79" s="72" customFormat="1" ht="13.5" customHeight="1" x14ac:dyDescent="0.25">
      <c r="AY239" s="337"/>
      <c r="BW239"/>
      <c r="BX239"/>
      <c r="BY239"/>
      <c r="BZ239"/>
      <c r="CA239"/>
    </row>
    <row r="240" spans="51:79" s="72" customFormat="1" ht="13.5" customHeight="1" x14ac:dyDescent="0.25">
      <c r="AY240" s="337"/>
      <c r="BW240"/>
      <c r="BX240"/>
      <c r="BY240"/>
      <c r="BZ240"/>
      <c r="CA240"/>
    </row>
    <row r="241" spans="51:79" s="72" customFormat="1" ht="13.5" customHeight="1" x14ac:dyDescent="0.25">
      <c r="AY241" s="337"/>
      <c r="BW241"/>
      <c r="BX241"/>
      <c r="BY241"/>
      <c r="BZ241"/>
      <c r="CA241"/>
    </row>
    <row r="242" spans="51:79" s="72" customFormat="1" ht="13.5" customHeight="1" x14ac:dyDescent="0.25">
      <c r="AY242" s="337"/>
      <c r="BW242"/>
      <c r="BX242"/>
      <c r="BY242"/>
      <c r="BZ242"/>
      <c r="CA242"/>
    </row>
    <row r="243" spans="51:79" s="72" customFormat="1" ht="13.5" customHeight="1" x14ac:dyDescent="0.25">
      <c r="AY243" s="337"/>
      <c r="BW243"/>
      <c r="BX243"/>
      <c r="BY243"/>
      <c r="BZ243"/>
      <c r="CA243"/>
    </row>
    <row r="244" spans="51:79" s="72" customFormat="1" ht="13.5" customHeight="1" x14ac:dyDescent="0.25">
      <c r="AY244" s="337"/>
      <c r="BW244"/>
      <c r="BX244"/>
      <c r="BY244"/>
      <c r="BZ244"/>
      <c r="CA244"/>
    </row>
    <row r="245" spans="51:79" s="72" customFormat="1" ht="13.5" customHeight="1" x14ac:dyDescent="0.25">
      <c r="AY245" s="337"/>
      <c r="BW245"/>
      <c r="BX245"/>
      <c r="BY245"/>
      <c r="BZ245"/>
      <c r="CA245"/>
    </row>
    <row r="246" spans="51:79" s="72" customFormat="1" ht="13.5" customHeight="1" x14ac:dyDescent="0.25">
      <c r="AY246" s="337"/>
      <c r="BW246"/>
      <c r="BX246"/>
      <c r="BY246"/>
      <c r="BZ246"/>
      <c r="CA246"/>
    </row>
    <row r="247" spans="51:79" s="72" customFormat="1" ht="13.5" customHeight="1" x14ac:dyDescent="0.25">
      <c r="AY247" s="337"/>
      <c r="BW247"/>
      <c r="BX247"/>
      <c r="BY247"/>
      <c r="BZ247"/>
      <c r="CA247"/>
    </row>
    <row r="248" spans="51:79" s="72" customFormat="1" ht="13.5" customHeight="1" x14ac:dyDescent="0.25">
      <c r="AY248" s="337"/>
      <c r="BW248"/>
      <c r="BX248"/>
      <c r="BY248"/>
      <c r="BZ248"/>
      <c r="CA248"/>
    </row>
  </sheetData>
  <sheetProtection sheet="1" objects="1" scenarios="1" formatCells="0" formatColumns="0" formatRows="0"/>
  <mergeCells count="493">
    <mergeCell ref="A142:AR142"/>
    <mergeCell ref="AZ38:BH39"/>
    <mergeCell ref="BI38:BQ39"/>
    <mergeCell ref="AZ58:BH59"/>
    <mergeCell ref="AZ48:BH49"/>
    <mergeCell ref="AZ83:BH84"/>
    <mergeCell ref="AZ96:BH97"/>
    <mergeCell ref="AZ114:BH115"/>
    <mergeCell ref="AZ117:BH118"/>
    <mergeCell ref="BI48:BQ49"/>
    <mergeCell ref="A138:O138"/>
    <mergeCell ref="P138:AD138"/>
    <mergeCell ref="AH138:AT138"/>
    <mergeCell ref="A140:O140"/>
    <mergeCell ref="P140:AD140"/>
    <mergeCell ref="AH140:AT140"/>
    <mergeCell ref="A135:AT135"/>
    <mergeCell ref="AU135:AX135"/>
    <mergeCell ref="AZ135:BH135"/>
    <mergeCell ref="BI135:BQ135"/>
    <mergeCell ref="A136:AT136"/>
    <mergeCell ref="AU136:AX136"/>
    <mergeCell ref="AZ136:BH136"/>
    <mergeCell ref="BI136:BQ136"/>
    <mergeCell ref="A132:AT132"/>
    <mergeCell ref="AU132:AX132"/>
    <mergeCell ref="AZ132:BH132"/>
    <mergeCell ref="BI132:BQ132"/>
    <mergeCell ref="A133:AT133"/>
    <mergeCell ref="AU133:AX134"/>
    <mergeCell ref="AZ133:BH134"/>
    <mergeCell ref="BI133:BQ134"/>
    <mergeCell ref="A134:AT134"/>
    <mergeCell ref="AY133:AY134"/>
    <mergeCell ref="A130:AT130"/>
    <mergeCell ref="AU130:AX130"/>
    <mergeCell ref="AZ130:BH130"/>
    <mergeCell ref="BI130:BQ130"/>
    <mergeCell ref="A131:AT131"/>
    <mergeCell ref="AU131:AX131"/>
    <mergeCell ref="AZ131:BH131"/>
    <mergeCell ref="BI131:BQ131"/>
    <mergeCell ref="A128:AT128"/>
    <mergeCell ref="AU128:AX128"/>
    <mergeCell ref="AZ128:BH128"/>
    <mergeCell ref="BI128:BQ128"/>
    <mergeCell ref="A129:AT129"/>
    <mergeCell ref="AU129:AX129"/>
    <mergeCell ref="AZ129:BH129"/>
    <mergeCell ref="BI129:BQ129"/>
    <mergeCell ref="A126:AT126"/>
    <mergeCell ref="AU126:AX126"/>
    <mergeCell ref="AZ126:BH126"/>
    <mergeCell ref="BI126:BQ126"/>
    <mergeCell ref="A127:AT127"/>
    <mergeCell ref="AU127:AX127"/>
    <mergeCell ref="AZ127:BH127"/>
    <mergeCell ref="BI127:BQ127"/>
    <mergeCell ref="A124:AT124"/>
    <mergeCell ref="AU124:AX124"/>
    <mergeCell ref="AZ124:BH124"/>
    <mergeCell ref="BI124:BQ124"/>
    <mergeCell ref="A125:AT125"/>
    <mergeCell ref="AU125:AX125"/>
    <mergeCell ref="AZ125:BH125"/>
    <mergeCell ref="BI125:BQ125"/>
    <mergeCell ref="A122:AT122"/>
    <mergeCell ref="AU122:AX122"/>
    <mergeCell ref="AZ122:BH122"/>
    <mergeCell ref="BI122:BQ122"/>
    <mergeCell ref="A123:AT123"/>
    <mergeCell ref="AU123:AX123"/>
    <mergeCell ref="AZ123:BH123"/>
    <mergeCell ref="BI123:BQ123"/>
    <mergeCell ref="A120:AT120"/>
    <mergeCell ref="AU120:AX120"/>
    <mergeCell ref="AZ120:BH120"/>
    <mergeCell ref="BI120:BQ120"/>
    <mergeCell ref="A121:AT121"/>
    <mergeCell ref="AU121:AX121"/>
    <mergeCell ref="AZ121:BH121"/>
    <mergeCell ref="BI121:BQ121"/>
    <mergeCell ref="A118:AT118"/>
    <mergeCell ref="AU118:AX118"/>
    <mergeCell ref="A119:AT119"/>
    <mergeCell ref="AU119:AX119"/>
    <mergeCell ref="AZ119:BH119"/>
    <mergeCell ref="BI119:BQ119"/>
    <mergeCell ref="BI117:BQ118"/>
    <mergeCell ref="A116:AT116"/>
    <mergeCell ref="AU116:AX116"/>
    <mergeCell ref="AZ116:BH116"/>
    <mergeCell ref="BI116:BQ116"/>
    <mergeCell ref="A117:AT117"/>
    <mergeCell ref="AU117:AX117"/>
    <mergeCell ref="A113:AT113"/>
    <mergeCell ref="AU113:AX113"/>
    <mergeCell ref="AZ113:BH113"/>
    <mergeCell ref="BI113:BQ113"/>
    <mergeCell ref="A114:AT114"/>
    <mergeCell ref="AU114:AX115"/>
    <mergeCell ref="A115:AT115"/>
    <mergeCell ref="BI114:BQ115"/>
    <mergeCell ref="A111:AT111"/>
    <mergeCell ref="AU111:AX111"/>
    <mergeCell ref="AZ111:BH111"/>
    <mergeCell ref="BI111:BQ111"/>
    <mergeCell ref="A112:AT112"/>
    <mergeCell ref="AU112:AX112"/>
    <mergeCell ref="AZ112:BH112"/>
    <mergeCell ref="BI112:BQ112"/>
    <mergeCell ref="AY114:AY115"/>
    <mergeCell ref="A109:AT109"/>
    <mergeCell ref="AU109:AX109"/>
    <mergeCell ref="AZ109:BH109"/>
    <mergeCell ref="BI109:BQ109"/>
    <mergeCell ref="A110:AT110"/>
    <mergeCell ref="AU110:AX110"/>
    <mergeCell ref="AZ110:BH110"/>
    <mergeCell ref="BI110:BQ110"/>
    <mergeCell ref="A107:AT107"/>
    <mergeCell ref="AU107:AX107"/>
    <mergeCell ref="AZ107:BH107"/>
    <mergeCell ref="BI107:BQ107"/>
    <mergeCell ref="A108:AT108"/>
    <mergeCell ref="AU108:AX108"/>
    <mergeCell ref="AZ108:BH108"/>
    <mergeCell ref="BI108:BQ108"/>
    <mergeCell ref="A105:AT105"/>
    <mergeCell ref="AU105:AX105"/>
    <mergeCell ref="AZ105:BH105"/>
    <mergeCell ref="BI105:BQ105"/>
    <mergeCell ref="A106:AT106"/>
    <mergeCell ref="AU106:AX106"/>
    <mergeCell ref="AZ106:BH106"/>
    <mergeCell ref="BI106:BQ106"/>
    <mergeCell ref="A103:AT103"/>
    <mergeCell ref="AU103:AX103"/>
    <mergeCell ref="AZ103:BH103"/>
    <mergeCell ref="BI103:BQ103"/>
    <mergeCell ref="A104:AT104"/>
    <mergeCell ref="AU104:AX104"/>
    <mergeCell ref="AZ104:BH104"/>
    <mergeCell ref="BI104:BQ104"/>
    <mergeCell ref="A101:AT101"/>
    <mergeCell ref="AU101:AX101"/>
    <mergeCell ref="AZ101:BH101"/>
    <mergeCell ref="BI101:BQ101"/>
    <mergeCell ref="A102:AT102"/>
    <mergeCell ref="AU102:AX102"/>
    <mergeCell ref="AZ102:BH102"/>
    <mergeCell ref="BI102:BQ102"/>
    <mergeCell ref="A99:AT99"/>
    <mergeCell ref="AU99:AX99"/>
    <mergeCell ref="AZ99:BH99"/>
    <mergeCell ref="BI99:BQ99"/>
    <mergeCell ref="A100:AT100"/>
    <mergeCell ref="AU100:AX100"/>
    <mergeCell ref="AZ100:BH100"/>
    <mergeCell ref="BI100:BQ100"/>
    <mergeCell ref="A96:AT96"/>
    <mergeCell ref="AU96:AX97"/>
    <mergeCell ref="A97:AT97"/>
    <mergeCell ref="A98:AT98"/>
    <mergeCell ref="AU98:AX98"/>
    <mergeCell ref="AZ98:BH98"/>
    <mergeCell ref="BI98:BQ98"/>
    <mergeCell ref="BI96:BQ97"/>
    <mergeCell ref="A94:AT94"/>
    <mergeCell ref="AU94:AX94"/>
    <mergeCell ref="AZ94:BH94"/>
    <mergeCell ref="BI94:BQ94"/>
    <mergeCell ref="A95:AT95"/>
    <mergeCell ref="AU95:AX95"/>
    <mergeCell ref="AZ95:BH95"/>
    <mergeCell ref="BI95:BQ95"/>
    <mergeCell ref="AY96:AY97"/>
    <mergeCell ref="BK92:BO92"/>
    <mergeCell ref="BP92:BQ92"/>
    <mergeCell ref="A93:AT93"/>
    <mergeCell ref="AU93:AX93"/>
    <mergeCell ref="AZ93:BA93"/>
    <mergeCell ref="BB93:BF93"/>
    <mergeCell ref="BG93:BH93"/>
    <mergeCell ref="BI93:BJ93"/>
    <mergeCell ref="BK93:BO93"/>
    <mergeCell ref="BP93:BQ93"/>
    <mergeCell ref="A92:AT92"/>
    <mergeCell ref="AU92:AX92"/>
    <mergeCell ref="AZ92:BA92"/>
    <mergeCell ref="BB92:BF92"/>
    <mergeCell ref="BG92:BH92"/>
    <mergeCell ref="BI92:BJ92"/>
    <mergeCell ref="A90:AT90"/>
    <mergeCell ref="AU90:AX90"/>
    <mergeCell ref="AZ90:BH90"/>
    <mergeCell ref="BI90:BQ90"/>
    <mergeCell ref="A91:AT91"/>
    <mergeCell ref="AU91:AX91"/>
    <mergeCell ref="BA91:BG91"/>
    <mergeCell ref="BJ91:BP91"/>
    <mergeCell ref="A88:AT88"/>
    <mergeCell ref="AU88:AX88"/>
    <mergeCell ref="AZ88:BH88"/>
    <mergeCell ref="BI88:BQ88"/>
    <mergeCell ref="A89:AT89"/>
    <mergeCell ref="AU89:AX89"/>
    <mergeCell ref="AZ89:BH89"/>
    <mergeCell ref="BI89:BQ89"/>
    <mergeCell ref="A86:AT86"/>
    <mergeCell ref="AU86:AX86"/>
    <mergeCell ref="AZ86:BH86"/>
    <mergeCell ref="BI86:BQ86"/>
    <mergeCell ref="A87:AT87"/>
    <mergeCell ref="AU87:AX87"/>
    <mergeCell ref="AZ87:BH87"/>
    <mergeCell ref="BI87:BQ87"/>
    <mergeCell ref="A83:AT83"/>
    <mergeCell ref="AU83:AX84"/>
    <mergeCell ref="A84:AT84"/>
    <mergeCell ref="A85:AT85"/>
    <mergeCell ref="AU85:AX85"/>
    <mergeCell ref="AZ85:BH85"/>
    <mergeCell ref="BI85:BQ85"/>
    <mergeCell ref="BI83:BQ84"/>
    <mergeCell ref="AY83:AY84"/>
    <mergeCell ref="A80:AT81"/>
    <mergeCell ref="AU80:AX81"/>
    <mergeCell ref="AZ80:BH81"/>
    <mergeCell ref="BI80:BQ81"/>
    <mergeCell ref="A82:AT82"/>
    <mergeCell ref="AU82:AX82"/>
    <mergeCell ref="AZ82:BH82"/>
    <mergeCell ref="BI82:BQ82"/>
    <mergeCell ref="A77:AT77"/>
    <mergeCell ref="AU77:AX77"/>
    <mergeCell ref="AZ77:BH77"/>
    <mergeCell ref="BI77:BQ77"/>
    <mergeCell ref="A78:AT78"/>
    <mergeCell ref="AU78:AX78"/>
    <mergeCell ref="AZ78:BH78"/>
    <mergeCell ref="BI78:BQ78"/>
    <mergeCell ref="AY80:AY81"/>
    <mergeCell ref="A75:AT75"/>
    <mergeCell ref="AU75:AX75"/>
    <mergeCell ref="AZ75:BH75"/>
    <mergeCell ref="BI75:BQ75"/>
    <mergeCell ref="A76:AT76"/>
    <mergeCell ref="AU76:AX76"/>
    <mergeCell ref="AZ76:BH76"/>
    <mergeCell ref="BI76:BQ76"/>
    <mergeCell ref="A73:AT73"/>
    <mergeCell ref="AU73:AX73"/>
    <mergeCell ref="AZ73:BH73"/>
    <mergeCell ref="BI73:BQ73"/>
    <mergeCell ref="A74:AT74"/>
    <mergeCell ref="AU74:AX74"/>
    <mergeCell ref="AZ74:BH74"/>
    <mergeCell ref="BI74:BQ74"/>
    <mergeCell ref="A71:AT71"/>
    <mergeCell ref="AU71:AX71"/>
    <mergeCell ref="AZ71:BH71"/>
    <mergeCell ref="BI71:BQ71"/>
    <mergeCell ref="A72:AT72"/>
    <mergeCell ref="AU72:AX72"/>
    <mergeCell ref="AZ72:BH72"/>
    <mergeCell ref="BI72:BQ72"/>
    <mergeCell ref="A69:AT69"/>
    <mergeCell ref="AU69:AX69"/>
    <mergeCell ref="AZ69:BH69"/>
    <mergeCell ref="BI69:BQ69"/>
    <mergeCell ref="A70:AT70"/>
    <mergeCell ref="AU70:AX70"/>
    <mergeCell ref="AZ70:BH70"/>
    <mergeCell ref="BI70:BQ70"/>
    <mergeCell ref="A67:AT67"/>
    <mergeCell ref="AU67:AX67"/>
    <mergeCell ref="AZ67:BH67"/>
    <mergeCell ref="BI67:BQ67"/>
    <mergeCell ref="A68:AT68"/>
    <mergeCell ref="AU68:AX68"/>
    <mergeCell ref="AZ68:BH68"/>
    <mergeCell ref="BI68:BQ68"/>
    <mergeCell ref="A65:AT65"/>
    <mergeCell ref="AU65:AX65"/>
    <mergeCell ref="AZ65:BH65"/>
    <mergeCell ref="BI65:BQ65"/>
    <mergeCell ref="A66:AT66"/>
    <mergeCell ref="AU66:AX66"/>
    <mergeCell ref="AZ66:BH66"/>
    <mergeCell ref="BI66:BQ66"/>
    <mergeCell ref="A63:AT63"/>
    <mergeCell ref="AU63:AX63"/>
    <mergeCell ref="AZ63:BH63"/>
    <mergeCell ref="BI63:BQ63"/>
    <mergeCell ref="A64:AT64"/>
    <mergeCell ref="AU64:AX64"/>
    <mergeCell ref="AZ64:BH64"/>
    <mergeCell ref="BI64:BQ64"/>
    <mergeCell ref="A61:AT61"/>
    <mergeCell ref="AU61:AX61"/>
    <mergeCell ref="AZ61:BH61"/>
    <mergeCell ref="BI61:BQ61"/>
    <mergeCell ref="A62:AT62"/>
    <mergeCell ref="AU62:AX62"/>
    <mergeCell ref="AZ62:BH62"/>
    <mergeCell ref="BI62:BQ62"/>
    <mergeCell ref="A58:AT58"/>
    <mergeCell ref="AU58:AX59"/>
    <mergeCell ref="A59:AT59"/>
    <mergeCell ref="A60:AT60"/>
    <mergeCell ref="AU60:AX60"/>
    <mergeCell ref="AZ60:BH60"/>
    <mergeCell ref="BI60:BQ60"/>
    <mergeCell ref="BI58:BQ59"/>
    <mergeCell ref="A56:AT56"/>
    <mergeCell ref="AU56:AX56"/>
    <mergeCell ref="AZ56:BH56"/>
    <mergeCell ref="BI56:BQ56"/>
    <mergeCell ref="A57:AT57"/>
    <mergeCell ref="AU57:AX57"/>
    <mergeCell ref="AZ57:BH57"/>
    <mergeCell ref="BI57:BQ57"/>
    <mergeCell ref="AY58:AY59"/>
    <mergeCell ref="A54:AT54"/>
    <mergeCell ref="AU54:AX54"/>
    <mergeCell ref="AZ54:BH54"/>
    <mergeCell ref="BI54:BQ54"/>
    <mergeCell ref="A55:AT55"/>
    <mergeCell ref="AU55:AX55"/>
    <mergeCell ref="AZ55:BH55"/>
    <mergeCell ref="BI55:BQ55"/>
    <mergeCell ref="A52:AT52"/>
    <mergeCell ref="AU52:AX52"/>
    <mergeCell ref="AZ52:BH52"/>
    <mergeCell ref="BI52:BQ52"/>
    <mergeCell ref="A53:AT53"/>
    <mergeCell ref="AU53:AX53"/>
    <mergeCell ref="AZ53:BH53"/>
    <mergeCell ref="BI53:BQ53"/>
    <mergeCell ref="A50:AT50"/>
    <mergeCell ref="AU50:AX50"/>
    <mergeCell ref="AZ50:BH50"/>
    <mergeCell ref="BI50:BQ50"/>
    <mergeCell ref="A51:AT51"/>
    <mergeCell ref="AU51:AX51"/>
    <mergeCell ref="AZ51:BH51"/>
    <mergeCell ref="BI51:BQ51"/>
    <mergeCell ref="A47:AT47"/>
    <mergeCell ref="AU47:AX47"/>
    <mergeCell ref="AZ47:BH47"/>
    <mergeCell ref="BI47:BQ47"/>
    <mergeCell ref="A48:AT48"/>
    <mergeCell ref="AU48:AX49"/>
    <mergeCell ref="A49:AT49"/>
    <mergeCell ref="AY48:AY49"/>
    <mergeCell ref="A45:AT45"/>
    <mergeCell ref="AU45:AX45"/>
    <mergeCell ref="AZ45:BH45"/>
    <mergeCell ref="BI45:BQ45"/>
    <mergeCell ref="A46:AT46"/>
    <mergeCell ref="AU46:AX46"/>
    <mergeCell ref="AZ46:BH46"/>
    <mergeCell ref="BI46:BQ46"/>
    <mergeCell ref="A43:AT43"/>
    <mergeCell ref="AU43:AX43"/>
    <mergeCell ref="AZ43:BH43"/>
    <mergeCell ref="BI43:BQ43"/>
    <mergeCell ref="A44:AT44"/>
    <mergeCell ref="AU44:AX44"/>
    <mergeCell ref="AZ44:BH44"/>
    <mergeCell ref="BI44:BQ44"/>
    <mergeCell ref="A41:AT41"/>
    <mergeCell ref="AU41:AX41"/>
    <mergeCell ref="AZ41:BH41"/>
    <mergeCell ref="BI41:BQ41"/>
    <mergeCell ref="A42:AT42"/>
    <mergeCell ref="AU42:AX42"/>
    <mergeCell ref="AZ42:BH42"/>
    <mergeCell ref="BI42:BQ42"/>
    <mergeCell ref="A38:AT38"/>
    <mergeCell ref="AU38:AX39"/>
    <mergeCell ref="A39:AT39"/>
    <mergeCell ref="A40:AT40"/>
    <mergeCell ref="AU40:AX40"/>
    <mergeCell ref="AZ40:BH40"/>
    <mergeCell ref="BI40:BQ40"/>
    <mergeCell ref="AY38:AY39"/>
    <mergeCell ref="A36:AT36"/>
    <mergeCell ref="AU36:AX36"/>
    <mergeCell ref="AZ36:BH36"/>
    <mergeCell ref="BI36:BQ36"/>
    <mergeCell ref="A37:AT37"/>
    <mergeCell ref="AU37:AX37"/>
    <mergeCell ref="AZ37:BH37"/>
    <mergeCell ref="BI37:BQ37"/>
    <mergeCell ref="A34:AT34"/>
    <mergeCell ref="AU34:AX34"/>
    <mergeCell ref="AZ34:BH34"/>
    <mergeCell ref="BI34:BQ34"/>
    <mergeCell ref="A35:AT35"/>
    <mergeCell ref="AU35:AX35"/>
    <mergeCell ref="AZ35:BH35"/>
    <mergeCell ref="BI35:BQ35"/>
    <mergeCell ref="A32:AT32"/>
    <mergeCell ref="AU32:AX32"/>
    <mergeCell ref="AZ32:BH32"/>
    <mergeCell ref="BI32:BQ32"/>
    <mergeCell ref="A33:AT33"/>
    <mergeCell ref="AU33:AX33"/>
    <mergeCell ref="AZ33:BH33"/>
    <mergeCell ref="BI33:BQ33"/>
    <mergeCell ref="A30:AT30"/>
    <mergeCell ref="AU30:AX30"/>
    <mergeCell ref="AZ30:BH30"/>
    <mergeCell ref="BI30:BQ30"/>
    <mergeCell ref="A31:AT31"/>
    <mergeCell ref="AU31:AX31"/>
    <mergeCell ref="AZ31:BH31"/>
    <mergeCell ref="BI31:BQ31"/>
    <mergeCell ref="A28:AT28"/>
    <mergeCell ref="AU28:AX28"/>
    <mergeCell ref="AZ28:BH28"/>
    <mergeCell ref="BI28:BQ28"/>
    <mergeCell ref="A29:AT29"/>
    <mergeCell ref="AU29:AX29"/>
    <mergeCell ref="AZ29:BH29"/>
    <mergeCell ref="BI29:BQ29"/>
    <mergeCell ref="A26:AT26"/>
    <mergeCell ref="AU26:AX26"/>
    <mergeCell ref="AZ26:BH26"/>
    <mergeCell ref="BI26:BQ26"/>
    <mergeCell ref="A27:AT27"/>
    <mergeCell ref="AU27:AX27"/>
    <mergeCell ref="AZ27:BH27"/>
    <mergeCell ref="BI27:BQ27"/>
    <mergeCell ref="A23:AT23"/>
    <mergeCell ref="AU23:AX23"/>
    <mergeCell ref="AZ23:BH23"/>
    <mergeCell ref="BI23:BQ23"/>
    <mergeCell ref="A24:AT24"/>
    <mergeCell ref="AU24:AX25"/>
    <mergeCell ref="A25:AT25"/>
    <mergeCell ref="AZ25:BH25"/>
    <mergeCell ref="BI25:BQ25"/>
    <mergeCell ref="AY24:AY25"/>
    <mergeCell ref="AQ20:AX20"/>
    <mergeCell ref="AZ20:BH20"/>
    <mergeCell ref="BI20:BQ20"/>
    <mergeCell ref="A22:AT22"/>
    <mergeCell ref="AU22:AX22"/>
    <mergeCell ref="AZ22:BH22"/>
    <mergeCell ref="BI22:BQ22"/>
    <mergeCell ref="A15:BC15"/>
    <mergeCell ref="BJ15:BR15"/>
    <mergeCell ref="A16:BC16"/>
    <mergeCell ref="BJ16:BR16"/>
    <mergeCell ref="A18:BR18"/>
    <mergeCell ref="Z19:AA19"/>
    <mergeCell ref="AB19:AL19"/>
    <mergeCell ref="AM19:AN19"/>
    <mergeCell ref="AO19:AP19"/>
    <mergeCell ref="AQ19:AT19"/>
    <mergeCell ref="A11:R11"/>
    <mergeCell ref="S11:BK11"/>
    <mergeCell ref="A12:J12"/>
    <mergeCell ref="K12:BK12"/>
    <mergeCell ref="A13:BR13"/>
    <mergeCell ref="A14:BK14"/>
    <mergeCell ref="A9:AA9"/>
    <mergeCell ref="AB9:AZ9"/>
    <mergeCell ref="BA9:BI9"/>
    <mergeCell ref="BJ9:BR9"/>
    <mergeCell ref="A10:P10"/>
    <mergeCell ref="Q10:AZ10"/>
    <mergeCell ref="BA10:BI10"/>
    <mergeCell ref="BJ10:BR10"/>
    <mergeCell ref="J7:AZ7"/>
    <mergeCell ref="BA7:BI7"/>
    <mergeCell ref="BJ7:BR7"/>
    <mergeCell ref="A8:G8"/>
    <mergeCell ref="H8:AZ8"/>
    <mergeCell ref="BA8:BI8"/>
    <mergeCell ref="BJ8:BR8"/>
    <mergeCell ref="AN1:BQ1"/>
    <mergeCell ref="AN2:BQ2"/>
    <mergeCell ref="AN3:BQ3"/>
    <mergeCell ref="BJ5:BR5"/>
    <mergeCell ref="A6:BI6"/>
    <mergeCell ref="BJ6:BL6"/>
    <mergeCell ref="BM6:BO6"/>
    <mergeCell ref="BP6:BR6"/>
    <mergeCell ref="A7:I7"/>
  </mergeCells>
  <pageMargins left="0.39370078740157483" right="0.39370078740157483" top="0.39370078740157483" bottom="0.39370078740157483" header="0.11811023622047245" footer="0.11811023622047245"/>
  <pageSetup paperSize="9" scale="71" orientation="portrait" blackAndWhite="1" r:id="rId1"/>
  <rowBreaks count="1" manualBreakCount="1">
    <brk id="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BX96"/>
  <sheetViews>
    <sheetView showGridLines="0" showZeros="0" view="pageBreakPreview" topLeftCell="A82" zoomScale="80" zoomScaleSheetLayoutView="80" workbookViewId="0">
      <selection activeCell="AI96" sqref="AI96:AX96"/>
    </sheetView>
  </sheetViews>
  <sheetFormatPr defaultColWidth="1.5703125" defaultRowHeight="12.75" x14ac:dyDescent="0.2"/>
  <cols>
    <col min="1" max="8" width="1.28515625" style="1" customWidth="1"/>
    <col min="9" max="9" width="2.140625" style="1" customWidth="1"/>
    <col min="10" max="10" width="2" style="1" customWidth="1"/>
    <col min="11" max="46" width="1.28515625" style="1" customWidth="1"/>
    <col min="47" max="47" width="2.140625" style="1" customWidth="1"/>
    <col min="48" max="50" width="1.28515625" style="1" customWidth="1"/>
    <col min="51" max="51" width="7.5703125" style="1" customWidth="1"/>
    <col min="52" max="62" width="1.28515625" style="1" customWidth="1"/>
    <col min="63" max="63" width="3.42578125" style="1" customWidth="1"/>
    <col min="64" max="68" width="1.28515625" style="1" customWidth="1"/>
    <col min="69" max="69" width="1.7109375" style="1" customWidth="1"/>
    <col min="70" max="125" width="1.28515625" style="1" customWidth="1"/>
    <col min="126" max="252" width="1.5703125" style="1"/>
    <col min="253" max="330" width="1.28515625" style="1" customWidth="1"/>
    <col min="331" max="334" width="9.42578125" style="1" customWidth="1"/>
    <col min="335" max="381" width="1.28515625" style="1" customWidth="1"/>
    <col min="382" max="508" width="1.5703125" style="1"/>
    <col min="509" max="586" width="1.28515625" style="1" customWidth="1"/>
    <col min="587" max="590" width="9.42578125" style="1" customWidth="1"/>
    <col min="591" max="637" width="1.28515625" style="1" customWidth="1"/>
    <col min="638" max="764" width="1.5703125" style="1"/>
    <col min="765" max="842" width="1.28515625" style="1" customWidth="1"/>
    <col min="843" max="846" width="9.42578125" style="1" customWidth="1"/>
    <col min="847" max="893" width="1.28515625" style="1" customWidth="1"/>
    <col min="894" max="1020" width="1.5703125" style="1"/>
    <col min="1021" max="1098" width="1.28515625" style="1" customWidth="1"/>
    <col min="1099" max="1102" width="9.42578125" style="1" customWidth="1"/>
    <col min="1103" max="1149" width="1.28515625" style="1" customWidth="1"/>
    <col min="1150" max="1276" width="1.5703125" style="1"/>
    <col min="1277" max="1354" width="1.28515625" style="1" customWidth="1"/>
    <col min="1355" max="1358" width="9.42578125" style="1" customWidth="1"/>
    <col min="1359" max="1405" width="1.28515625" style="1" customWidth="1"/>
    <col min="1406" max="1532" width="1.5703125" style="1"/>
    <col min="1533" max="1610" width="1.28515625" style="1" customWidth="1"/>
    <col min="1611" max="1614" width="9.42578125" style="1" customWidth="1"/>
    <col min="1615" max="1661" width="1.28515625" style="1" customWidth="1"/>
    <col min="1662" max="1788" width="1.5703125" style="1"/>
    <col min="1789" max="1866" width="1.28515625" style="1" customWidth="1"/>
    <col min="1867" max="1870" width="9.42578125" style="1" customWidth="1"/>
    <col min="1871" max="1917" width="1.28515625" style="1" customWidth="1"/>
    <col min="1918" max="2044" width="1.5703125" style="1"/>
    <col min="2045" max="2122" width="1.28515625" style="1" customWidth="1"/>
    <col min="2123" max="2126" width="9.42578125" style="1" customWidth="1"/>
    <col min="2127" max="2173" width="1.28515625" style="1" customWidth="1"/>
    <col min="2174" max="2300" width="1.5703125" style="1"/>
    <col min="2301" max="2378" width="1.28515625" style="1" customWidth="1"/>
    <col min="2379" max="2382" width="9.42578125" style="1" customWidth="1"/>
    <col min="2383" max="2429" width="1.28515625" style="1" customWidth="1"/>
    <col min="2430" max="2556" width="1.5703125" style="1"/>
    <col min="2557" max="2634" width="1.28515625" style="1" customWidth="1"/>
    <col min="2635" max="2638" width="9.42578125" style="1" customWidth="1"/>
    <col min="2639" max="2685" width="1.28515625" style="1" customWidth="1"/>
    <col min="2686" max="2812" width="1.5703125" style="1"/>
    <col min="2813" max="2890" width="1.28515625" style="1" customWidth="1"/>
    <col min="2891" max="2894" width="9.42578125" style="1" customWidth="1"/>
    <col min="2895" max="2941" width="1.28515625" style="1" customWidth="1"/>
    <col min="2942" max="3068" width="1.5703125" style="1"/>
    <col min="3069" max="3146" width="1.28515625" style="1" customWidth="1"/>
    <col min="3147" max="3150" width="9.42578125" style="1" customWidth="1"/>
    <col min="3151" max="3197" width="1.28515625" style="1" customWidth="1"/>
    <col min="3198" max="3324" width="1.5703125" style="1"/>
    <col min="3325" max="3402" width="1.28515625" style="1" customWidth="1"/>
    <col min="3403" max="3406" width="9.42578125" style="1" customWidth="1"/>
    <col min="3407" max="3453" width="1.28515625" style="1" customWidth="1"/>
    <col min="3454" max="3580" width="1.5703125" style="1"/>
    <col min="3581" max="3658" width="1.28515625" style="1" customWidth="1"/>
    <col min="3659" max="3662" width="9.42578125" style="1" customWidth="1"/>
    <col min="3663" max="3709" width="1.28515625" style="1" customWidth="1"/>
    <col min="3710" max="3836" width="1.5703125" style="1"/>
    <col min="3837" max="3914" width="1.28515625" style="1" customWidth="1"/>
    <col min="3915" max="3918" width="9.42578125" style="1" customWidth="1"/>
    <col min="3919" max="3965" width="1.28515625" style="1" customWidth="1"/>
    <col min="3966" max="4092" width="1.5703125" style="1"/>
    <col min="4093" max="4170" width="1.28515625" style="1" customWidth="1"/>
    <col min="4171" max="4174" width="9.42578125" style="1" customWidth="1"/>
    <col min="4175" max="4221" width="1.28515625" style="1" customWidth="1"/>
    <col min="4222" max="4348" width="1.5703125" style="1"/>
    <col min="4349" max="4426" width="1.28515625" style="1" customWidth="1"/>
    <col min="4427" max="4430" width="9.42578125" style="1" customWidth="1"/>
    <col min="4431" max="4477" width="1.28515625" style="1" customWidth="1"/>
    <col min="4478" max="4604" width="1.5703125" style="1"/>
    <col min="4605" max="4682" width="1.28515625" style="1" customWidth="1"/>
    <col min="4683" max="4686" width="9.42578125" style="1" customWidth="1"/>
    <col min="4687" max="4733" width="1.28515625" style="1" customWidth="1"/>
    <col min="4734" max="4860" width="1.5703125" style="1"/>
    <col min="4861" max="4938" width="1.28515625" style="1" customWidth="1"/>
    <col min="4939" max="4942" width="9.42578125" style="1" customWidth="1"/>
    <col min="4943" max="4989" width="1.28515625" style="1" customWidth="1"/>
    <col min="4990" max="5116" width="1.5703125" style="1"/>
    <col min="5117" max="5194" width="1.28515625" style="1" customWidth="1"/>
    <col min="5195" max="5198" width="9.42578125" style="1" customWidth="1"/>
    <col min="5199" max="5245" width="1.28515625" style="1" customWidth="1"/>
    <col min="5246" max="5372" width="1.5703125" style="1"/>
    <col min="5373" max="5450" width="1.28515625" style="1" customWidth="1"/>
    <col min="5451" max="5454" width="9.42578125" style="1" customWidth="1"/>
    <col min="5455" max="5501" width="1.28515625" style="1" customWidth="1"/>
    <col min="5502" max="5628" width="1.5703125" style="1"/>
    <col min="5629" max="5706" width="1.28515625" style="1" customWidth="1"/>
    <col min="5707" max="5710" width="9.42578125" style="1" customWidth="1"/>
    <col min="5711" max="5757" width="1.28515625" style="1" customWidth="1"/>
    <col min="5758" max="5884" width="1.5703125" style="1"/>
    <col min="5885" max="5962" width="1.28515625" style="1" customWidth="1"/>
    <col min="5963" max="5966" width="9.42578125" style="1" customWidth="1"/>
    <col min="5967" max="6013" width="1.28515625" style="1" customWidth="1"/>
    <col min="6014" max="6140" width="1.5703125" style="1"/>
    <col min="6141" max="6218" width="1.28515625" style="1" customWidth="1"/>
    <col min="6219" max="6222" width="9.42578125" style="1" customWidth="1"/>
    <col min="6223" max="6269" width="1.28515625" style="1" customWidth="1"/>
    <col min="6270" max="6396" width="1.5703125" style="1"/>
    <col min="6397" max="6474" width="1.28515625" style="1" customWidth="1"/>
    <col min="6475" max="6478" width="9.42578125" style="1" customWidth="1"/>
    <col min="6479" max="6525" width="1.28515625" style="1" customWidth="1"/>
    <col min="6526" max="6652" width="1.5703125" style="1"/>
    <col min="6653" max="6730" width="1.28515625" style="1" customWidth="1"/>
    <col min="6731" max="6734" width="9.42578125" style="1" customWidth="1"/>
    <col min="6735" max="6781" width="1.28515625" style="1" customWidth="1"/>
    <col min="6782" max="6908" width="1.5703125" style="1"/>
    <col min="6909" max="6986" width="1.28515625" style="1" customWidth="1"/>
    <col min="6987" max="6990" width="9.42578125" style="1" customWidth="1"/>
    <col min="6991" max="7037" width="1.28515625" style="1" customWidth="1"/>
    <col min="7038" max="7164" width="1.5703125" style="1"/>
    <col min="7165" max="7242" width="1.28515625" style="1" customWidth="1"/>
    <col min="7243" max="7246" width="9.42578125" style="1" customWidth="1"/>
    <col min="7247" max="7293" width="1.28515625" style="1" customWidth="1"/>
    <col min="7294" max="7420" width="1.5703125" style="1"/>
    <col min="7421" max="7498" width="1.28515625" style="1" customWidth="1"/>
    <col min="7499" max="7502" width="9.42578125" style="1" customWidth="1"/>
    <col min="7503" max="7549" width="1.28515625" style="1" customWidth="1"/>
    <col min="7550" max="7676" width="1.5703125" style="1"/>
    <col min="7677" max="7754" width="1.28515625" style="1" customWidth="1"/>
    <col min="7755" max="7758" width="9.42578125" style="1" customWidth="1"/>
    <col min="7759" max="7805" width="1.28515625" style="1" customWidth="1"/>
    <col min="7806" max="7932" width="1.5703125" style="1"/>
    <col min="7933" max="8010" width="1.28515625" style="1" customWidth="1"/>
    <col min="8011" max="8014" width="9.42578125" style="1" customWidth="1"/>
    <col min="8015" max="8061" width="1.28515625" style="1" customWidth="1"/>
    <col min="8062" max="8188" width="1.5703125" style="1"/>
    <col min="8189" max="8266" width="1.28515625" style="1" customWidth="1"/>
    <col min="8267" max="8270" width="9.42578125" style="1" customWidth="1"/>
    <col min="8271" max="8317" width="1.28515625" style="1" customWidth="1"/>
    <col min="8318" max="8444" width="1.5703125" style="1"/>
    <col min="8445" max="8522" width="1.28515625" style="1" customWidth="1"/>
    <col min="8523" max="8526" width="9.42578125" style="1" customWidth="1"/>
    <col min="8527" max="8573" width="1.28515625" style="1" customWidth="1"/>
    <col min="8574" max="8700" width="1.5703125" style="1"/>
    <col min="8701" max="8778" width="1.28515625" style="1" customWidth="1"/>
    <col min="8779" max="8782" width="9.42578125" style="1" customWidth="1"/>
    <col min="8783" max="8829" width="1.28515625" style="1" customWidth="1"/>
    <col min="8830" max="8956" width="1.5703125" style="1"/>
    <col min="8957" max="9034" width="1.28515625" style="1" customWidth="1"/>
    <col min="9035" max="9038" width="9.42578125" style="1" customWidth="1"/>
    <col min="9039" max="9085" width="1.28515625" style="1" customWidth="1"/>
    <col min="9086" max="9212" width="1.5703125" style="1"/>
    <col min="9213" max="9290" width="1.28515625" style="1" customWidth="1"/>
    <col min="9291" max="9294" width="9.42578125" style="1" customWidth="1"/>
    <col min="9295" max="9341" width="1.28515625" style="1" customWidth="1"/>
    <col min="9342" max="9468" width="1.5703125" style="1"/>
    <col min="9469" max="9546" width="1.28515625" style="1" customWidth="1"/>
    <col min="9547" max="9550" width="9.42578125" style="1" customWidth="1"/>
    <col min="9551" max="9597" width="1.28515625" style="1" customWidth="1"/>
    <col min="9598" max="9724" width="1.5703125" style="1"/>
    <col min="9725" max="9802" width="1.28515625" style="1" customWidth="1"/>
    <col min="9803" max="9806" width="9.42578125" style="1" customWidth="1"/>
    <col min="9807" max="9853" width="1.28515625" style="1" customWidth="1"/>
    <col min="9854" max="9980" width="1.5703125" style="1"/>
    <col min="9981" max="10058" width="1.28515625" style="1" customWidth="1"/>
    <col min="10059" max="10062" width="9.42578125" style="1" customWidth="1"/>
    <col min="10063" max="10109" width="1.28515625" style="1" customWidth="1"/>
    <col min="10110" max="10236" width="1.5703125" style="1"/>
    <col min="10237" max="10314" width="1.28515625" style="1" customWidth="1"/>
    <col min="10315" max="10318" width="9.42578125" style="1" customWidth="1"/>
    <col min="10319" max="10365" width="1.28515625" style="1" customWidth="1"/>
    <col min="10366" max="10492" width="1.5703125" style="1"/>
    <col min="10493" max="10570" width="1.28515625" style="1" customWidth="1"/>
    <col min="10571" max="10574" width="9.42578125" style="1" customWidth="1"/>
    <col min="10575" max="10621" width="1.28515625" style="1" customWidth="1"/>
    <col min="10622" max="10748" width="1.5703125" style="1"/>
    <col min="10749" max="10826" width="1.28515625" style="1" customWidth="1"/>
    <col min="10827" max="10830" width="9.42578125" style="1" customWidth="1"/>
    <col min="10831" max="10877" width="1.28515625" style="1" customWidth="1"/>
    <col min="10878" max="11004" width="1.5703125" style="1"/>
    <col min="11005" max="11082" width="1.28515625" style="1" customWidth="1"/>
    <col min="11083" max="11086" width="9.42578125" style="1" customWidth="1"/>
    <col min="11087" max="11133" width="1.28515625" style="1" customWidth="1"/>
    <col min="11134" max="11260" width="1.5703125" style="1"/>
    <col min="11261" max="11338" width="1.28515625" style="1" customWidth="1"/>
    <col min="11339" max="11342" width="9.42578125" style="1" customWidth="1"/>
    <col min="11343" max="11389" width="1.28515625" style="1" customWidth="1"/>
    <col min="11390" max="11516" width="1.5703125" style="1"/>
    <col min="11517" max="11594" width="1.28515625" style="1" customWidth="1"/>
    <col min="11595" max="11598" width="9.42578125" style="1" customWidth="1"/>
    <col min="11599" max="11645" width="1.28515625" style="1" customWidth="1"/>
    <col min="11646" max="11772" width="1.5703125" style="1"/>
    <col min="11773" max="11850" width="1.28515625" style="1" customWidth="1"/>
    <col min="11851" max="11854" width="9.42578125" style="1" customWidth="1"/>
    <col min="11855" max="11901" width="1.28515625" style="1" customWidth="1"/>
    <col min="11902" max="12028" width="1.5703125" style="1"/>
    <col min="12029" max="12106" width="1.28515625" style="1" customWidth="1"/>
    <col min="12107" max="12110" width="9.42578125" style="1" customWidth="1"/>
    <col min="12111" max="12157" width="1.28515625" style="1" customWidth="1"/>
    <col min="12158" max="12284" width="1.5703125" style="1"/>
    <col min="12285" max="12362" width="1.28515625" style="1" customWidth="1"/>
    <col min="12363" max="12366" width="9.42578125" style="1" customWidth="1"/>
    <col min="12367" max="12413" width="1.28515625" style="1" customWidth="1"/>
    <col min="12414" max="12540" width="1.5703125" style="1"/>
    <col min="12541" max="12618" width="1.28515625" style="1" customWidth="1"/>
    <col min="12619" max="12622" width="9.42578125" style="1" customWidth="1"/>
    <col min="12623" max="12669" width="1.28515625" style="1" customWidth="1"/>
    <col min="12670" max="12796" width="1.5703125" style="1"/>
    <col min="12797" max="12874" width="1.28515625" style="1" customWidth="1"/>
    <col min="12875" max="12878" width="9.42578125" style="1" customWidth="1"/>
    <col min="12879" max="12925" width="1.28515625" style="1" customWidth="1"/>
    <col min="12926" max="13052" width="1.5703125" style="1"/>
    <col min="13053" max="13130" width="1.28515625" style="1" customWidth="1"/>
    <col min="13131" max="13134" width="9.42578125" style="1" customWidth="1"/>
    <col min="13135" max="13181" width="1.28515625" style="1" customWidth="1"/>
    <col min="13182" max="13308" width="1.5703125" style="1"/>
    <col min="13309" max="13386" width="1.28515625" style="1" customWidth="1"/>
    <col min="13387" max="13390" width="9.42578125" style="1" customWidth="1"/>
    <col min="13391" max="13437" width="1.28515625" style="1" customWidth="1"/>
    <col min="13438" max="13564" width="1.5703125" style="1"/>
    <col min="13565" max="13642" width="1.28515625" style="1" customWidth="1"/>
    <col min="13643" max="13646" width="9.42578125" style="1" customWidth="1"/>
    <col min="13647" max="13693" width="1.28515625" style="1" customWidth="1"/>
    <col min="13694" max="13820" width="1.5703125" style="1"/>
    <col min="13821" max="13898" width="1.28515625" style="1" customWidth="1"/>
    <col min="13899" max="13902" width="9.42578125" style="1" customWidth="1"/>
    <col min="13903" max="13949" width="1.28515625" style="1" customWidth="1"/>
    <col min="13950" max="14076" width="1.5703125" style="1"/>
    <col min="14077" max="14154" width="1.28515625" style="1" customWidth="1"/>
    <col min="14155" max="14158" width="9.42578125" style="1" customWidth="1"/>
    <col min="14159" max="14205" width="1.28515625" style="1" customWidth="1"/>
    <col min="14206" max="14332" width="1.5703125" style="1"/>
    <col min="14333" max="14410" width="1.28515625" style="1" customWidth="1"/>
    <col min="14411" max="14414" width="9.42578125" style="1" customWidth="1"/>
    <col min="14415" max="14461" width="1.28515625" style="1" customWidth="1"/>
    <col min="14462" max="14588" width="1.5703125" style="1"/>
    <col min="14589" max="14666" width="1.28515625" style="1" customWidth="1"/>
    <col min="14667" max="14670" width="9.42578125" style="1" customWidth="1"/>
    <col min="14671" max="14717" width="1.28515625" style="1" customWidth="1"/>
    <col min="14718" max="14844" width="1.5703125" style="1"/>
    <col min="14845" max="14922" width="1.28515625" style="1" customWidth="1"/>
    <col min="14923" max="14926" width="9.42578125" style="1" customWidth="1"/>
    <col min="14927" max="14973" width="1.28515625" style="1" customWidth="1"/>
    <col min="14974" max="15100" width="1.5703125" style="1"/>
    <col min="15101" max="15178" width="1.28515625" style="1" customWidth="1"/>
    <col min="15179" max="15182" width="9.42578125" style="1" customWidth="1"/>
    <col min="15183" max="15229" width="1.28515625" style="1" customWidth="1"/>
    <col min="15230" max="15356" width="1.5703125" style="1"/>
    <col min="15357" max="15434" width="1.28515625" style="1" customWidth="1"/>
    <col min="15435" max="15438" width="9.42578125" style="1" customWidth="1"/>
    <col min="15439" max="15485" width="1.28515625" style="1" customWidth="1"/>
    <col min="15486" max="15612" width="1.5703125" style="1"/>
    <col min="15613" max="15690" width="1.28515625" style="1" customWidth="1"/>
    <col min="15691" max="15694" width="9.42578125" style="1" customWidth="1"/>
    <col min="15695" max="15741" width="1.28515625" style="1" customWidth="1"/>
    <col min="15742" max="15868" width="1.5703125" style="1"/>
    <col min="15869" max="15946" width="1.28515625" style="1" customWidth="1"/>
    <col min="15947" max="15950" width="9.42578125" style="1" customWidth="1"/>
    <col min="15951" max="15997" width="1.28515625" style="1" customWidth="1"/>
    <col min="15998" max="16124" width="1.5703125" style="1"/>
    <col min="16125" max="16202" width="1.28515625" style="1" customWidth="1"/>
    <col min="16203" max="16206" width="9.42578125" style="1" customWidth="1"/>
    <col min="16207" max="16253" width="1.28515625" style="1" customWidth="1"/>
    <col min="16254" max="16384" width="1.5703125" style="1"/>
  </cols>
  <sheetData>
    <row r="1" spans="2:72" ht="6" customHeight="1" x14ac:dyDescent="0.2"/>
    <row r="2" spans="2:72" ht="13.5" customHeight="1" x14ac:dyDescent="0.2">
      <c r="C2" s="88"/>
      <c r="D2" s="88"/>
      <c r="BK2" s="959" t="s">
        <v>3</v>
      </c>
      <c r="BL2" s="960"/>
      <c r="BM2" s="960"/>
      <c r="BN2" s="960"/>
      <c r="BO2" s="960"/>
      <c r="BP2" s="960"/>
      <c r="BQ2" s="960"/>
      <c r="BR2" s="960"/>
      <c r="BS2" s="961"/>
    </row>
    <row r="3" spans="2:72" ht="13.5" customHeight="1" x14ac:dyDescent="0.2">
      <c r="C3" s="1238" t="s">
        <v>4</v>
      </c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/>
      <c r="O3" s="1238"/>
      <c r="P3" s="1238"/>
      <c r="Q3" s="1238"/>
      <c r="R3" s="1238"/>
      <c r="S3" s="1238"/>
      <c r="T3" s="1238"/>
      <c r="U3" s="1238"/>
      <c r="V3" s="1238"/>
      <c r="W3" s="1238"/>
      <c r="X3" s="1238"/>
      <c r="Y3" s="1238"/>
      <c r="Z3" s="1238"/>
      <c r="AA3" s="1238"/>
      <c r="AB3" s="1238"/>
      <c r="AC3" s="1238"/>
      <c r="AD3" s="1238"/>
      <c r="AE3" s="1238"/>
      <c r="AF3" s="1238"/>
      <c r="AG3" s="1238"/>
      <c r="AH3" s="1238"/>
      <c r="AI3" s="1238"/>
      <c r="AJ3" s="1238"/>
      <c r="AK3" s="1238"/>
      <c r="AL3" s="1238"/>
      <c r="AM3" s="1238"/>
      <c r="AN3" s="1238"/>
      <c r="AO3" s="1238"/>
      <c r="AP3" s="1238"/>
      <c r="AQ3" s="1238"/>
      <c r="AR3" s="1238"/>
      <c r="AS3" s="1238"/>
      <c r="AT3" s="1238"/>
      <c r="AU3" s="1238"/>
      <c r="AV3" s="1238"/>
      <c r="AW3" s="1238"/>
      <c r="AX3" s="1238"/>
      <c r="AY3" s="1238"/>
      <c r="AZ3" s="1238"/>
      <c r="BA3" s="1238"/>
      <c r="BB3" s="1238"/>
      <c r="BC3" s="1238"/>
      <c r="BD3" s="1238"/>
      <c r="BE3" s="1238"/>
      <c r="BF3" s="1238"/>
      <c r="BG3" s="1238"/>
      <c r="BH3" s="1238"/>
      <c r="BI3" s="1238"/>
      <c r="BJ3" s="1238"/>
      <c r="BK3" s="1239" t="str">
        <f>Ф2Заполн!BK3</f>
        <v>2018</v>
      </c>
      <c r="BL3" s="1239"/>
      <c r="BM3" s="1239"/>
      <c r="BN3" s="1240" t="str">
        <f>Ф2Заполн!BN3</f>
        <v>01</v>
      </c>
      <c r="BO3" s="1240"/>
      <c r="BP3" s="1240"/>
      <c r="BQ3" s="995" t="str">
        <f>Ф2Заполн!BQ3</f>
        <v>01</v>
      </c>
      <c r="BR3" s="995"/>
      <c r="BS3" s="995"/>
    </row>
    <row r="4" spans="2:72" ht="53.25" customHeight="1" x14ac:dyDescent="0.2">
      <c r="C4" s="1241" t="s">
        <v>5</v>
      </c>
      <c r="D4" s="1241"/>
      <c r="E4" s="1241"/>
      <c r="F4" s="1241"/>
      <c r="G4" s="1241"/>
      <c r="H4" s="1241"/>
      <c r="I4" s="1241"/>
      <c r="J4" s="1241"/>
      <c r="K4" s="1241"/>
      <c r="L4" s="1242" t="str">
        <f>Ф2Заполн!$L$4</f>
        <v>ТОВАРИСТВО З ОБМЕЖЕНОЮ ВІДПОВІДАЛЬНІСТЮ "ФІНАНСОВА КОМПАНІЯ "КАПІТАЛ-ДНІПРО"</v>
      </c>
      <c r="M4" s="1242"/>
      <c r="N4" s="1242"/>
      <c r="O4" s="1242"/>
      <c r="P4" s="1242"/>
      <c r="Q4" s="1242"/>
      <c r="R4" s="1242"/>
      <c r="S4" s="1242"/>
      <c r="T4" s="1242"/>
      <c r="U4" s="1242"/>
      <c r="V4" s="1242"/>
      <c r="W4" s="1242"/>
      <c r="X4" s="1242"/>
      <c r="Y4" s="1242"/>
      <c r="Z4" s="1242"/>
      <c r="AA4" s="1242"/>
      <c r="AB4" s="1242"/>
      <c r="AC4" s="1242"/>
      <c r="AD4" s="1242"/>
      <c r="AE4" s="1242"/>
      <c r="AF4" s="1242"/>
      <c r="AG4" s="1242"/>
      <c r="AH4" s="1242"/>
      <c r="AI4" s="1242"/>
      <c r="AJ4" s="1242"/>
      <c r="AK4" s="1242"/>
      <c r="AL4" s="1242"/>
      <c r="AM4" s="1242"/>
      <c r="AN4" s="1242"/>
      <c r="AO4" s="1242"/>
      <c r="AP4" s="1242"/>
      <c r="AQ4" s="1242"/>
      <c r="AR4" s="1242"/>
      <c r="AS4" s="1242"/>
      <c r="AT4" s="1242"/>
      <c r="AU4" s="1242"/>
      <c r="AV4" s="1242"/>
      <c r="AW4" s="1242"/>
      <c r="AX4" s="1242"/>
      <c r="AY4" s="346"/>
      <c r="BB4" s="1241" t="s">
        <v>6</v>
      </c>
      <c r="BC4" s="1241"/>
      <c r="BD4" s="1241"/>
      <c r="BE4" s="1241"/>
      <c r="BF4" s="1241"/>
      <c r="BG4" s="1241"/>
      <c r="BH4" s="1241"/>
      <c r="BI4" s="1241"/>
      <c r="BJ4" s="1243"/>
      <c r="BK4" s="1244" t="str">
        <f>Ф2Заполн!BK4</f>
        <v>35740385</v>
      </c>
      <c r="BL4" s="1245"/>
      <c r="BM4" s="1245"/>
      <c r="BN4" s="1245"/>
      <c r="BO4" s="1245"/>
      <c r="BP4" s="1245"/>
      <c r="BQ4" s="1245"/>
      <c r="BR4" s="1245"/>
      <c r="BS4" s="1246"/>
    </row>
    <row r="5" spans="2:72" ht="11.25" customHeight="1" x14ac:dyDescent="0.2">
      <c r="K5" s="103"/>
      <c r="L5" s="1233" t="s">
        <v>187</v>
      </c>
      <c r="M5" s="1233"/>
      <c r="N5" s="1233"/>
      <c r="O5" s="1233"/>
      <c r="P5" s="1233"/>
      <c r="Q5" s="1233"/>
      <c r="R5" s="1233"/>
      <c r="S5" s="1233"/>
      <c r="T5" s="1233"/>
      <c r="U5" s="1233"/>
      <c r="V5" s="1233"/>
      <c r="W5" s="1233"/>
      <c r="X5" s="1233"/>
      <c r="Y5" s="1233"/>
      <c r="Z5" s="1233"/>
      <c r="AA5" s="1233"/>
      <c r="AB5" s="1233"/>
      <c r="AC5" s="1233"/>
      <c r="AD5" s="1233"/>
      <c r="AE5" s="1233"/>
      <c r="AF5" s="1233"/>
      <c r="AG5" s="1233"/>
      <c r="AH5" s="1233"/>
      <c r="AI5" s="1233"/>
      <c r="AJ5" s="1233"/>
      <c r="AK5" s="1233"/>
      <c r="AL5" s="1233"/>
      <c r="AM5" s="1233"/>
      <c r="AN5" s="1233"/>
      <c r="AO5" s="1233"/>
      <c r="AP5" s="1233"/>
      <c r="AQ5" s="1233"/>
      <c r="AR5" s="1233"/>
      <c r="AS5" s="1233"/>
      <c r="AT5" s="1233"/>
      <c r="AU5" s="1233"/>
      <c r="AV5" s="1233"/>
      <c r="AW5" s="1233"/>
      <c r="AX5" s="1233"/>
      <c r="AY5" s="363"/>
    </row>
    <row r="6" spans="2:72" ht="6" customHeight="1" x14ac:dyDescent="0.2"/>
    <row r="7" spans="2:72" ht="18" customHeight="1" x14ac:dyDescent="0.2">
      <c r="C7" s="1234" t="s">
        <v>188</v>
      </c>
      <c r="D7" s="1234"/>
      <c r="E7" s="1234"/>
      <c r="F7" s="1234"/>
      <c r="G7" s="1234"/>
      <c r="H7" s="1234"/>
      <c r="I7" s="1234"/>
      <c r="J7" s="1234"/>
      <c r="K7" s="1234"/>
      <c r="L7" s="1234"/>
      <c r="M7" s="1234"/>
      <c r="N7" s="1234"/>
      <c r="O7" s="1234"/>
      <c r="P7" s="1234"/>
      <c r="Q7" s="1234"/>
      <c r="R7" s="1234"/>
      <c r="S7" s="1234"/>
      <c r="T7" s="1234"/>
      <c r="U7" s="1234"/>
      <c r="V7" s="1234"/>
      <c r="W7" s="1234"/>
      <c r="X7" s="1234"/>
      <c r="Y7" s="1234"/>
      <c r="Z7" s="1234"/>
      <c r="AA7" s="1234"/>
      <c r="AB7" s="1234"/>
      <c r="AC7" s="1234"/>
      <c r="AD7" s="1234"/>
      <c r="AE7" s="1234"/>
      <c r="AF7" s="1234"/>
      <c r="AG7" s="1234"/>
      <c r="AH7" s="1234"/>
      <c r="AI7" s="1234"/>
      <c r="AJ7" s="1234"/>
      <c r="AK7" s="1234"/>
      <c r="AL7" s="1234"/>
      <c r="AM7" s="1234"/>
      <c r="AN7" s="1234"/>
      <c r="AO7" s="1234"/>
      <c r="AP7" s="1234"/>
      <c r="AQ7" s="1234"/>
      <c r="AR7" s="1234"/>
      <c r="AS7" s="1234"/>
      <c r="AT7" s="1234"/>
      <c r="AU7" s="1234"/>
      <c r="AV7" s="1234"/>
      <c r="AW7" s="1234"/>
      <c r="AX7" s="1234"/>
      <c r="AY7" s="1234"/>
      <c r="AZ7" s="1234"/>
      <c r="BA7" s="1234"/>
      <c r="BB7" s="1234"/>
      <c r="BC7" s="1234"/>
      <c r="BD7" s="1234"/>
      <c r="BE7" s="1234"/>
      <c r="BF7" s="1234"/>
      <c r="BG7" s="1234"/>
      <c r="BH7" s="1234"/>
      <c r="BI7" s="1234"/>
      <c r="BJ7" s="1234"/>
      <c r="BK7" s="1234"/>
      <c r="BL7" s="1234"/>
      <c r="BM7" s="1234"/>
      <c r="BN7" s="1234"/>
      <c r="BO7" s="1234"/>
      <c r="BP7" s="1234"/>
      <c r="BQ7" s="1234"/>
      <c r="BR7" s="1234"/>
      <c r="BS7" s="1234"/>
    </row>
    <row r="8" spans="2:72" ht="15.75" x14ac:dyDescent="0.2">
      <c r="B8" s="1235"/>
      <c r="C8" s="1235"/>
      <c r="D8" s="1235"/>
      <c r="E8" s="1235"/>
      <c r="F8" s="1235"/>
      <c r="G8" s="1235"/>
      <c r="H8" s="1235"/>
      <c r="I8" s="1235"/>
      <c r="J8" s="1235"/>
      <c r="K8" s="1235"/>
      <c r="L8" s="1235"/>
      <c r="M8" s="1235"/>
      <c r="N8" s="1235"/>
      <c r="O8" s="1235"/>
      <c r="P8" s="1235"/>
      <c r="Q8" s="1235"/>
      <c r="R8" s="1235"/>
      <c r="S8" s="1235"/>
      <c r="T8" s="1235"/>
      <c r="U8" s="1235"/>
      <c r="V8" s="1235"/>
      <c r="W8" s="1235"/>
      <c r="X8" s="1235"/>
      <c r="Y8" s="1234" t="s">
        <v>189</v>
      </c>
      <c r="Z8" s="1234"/>
      <c r="AA8" s="1234"/>
      <c r="AB8" s="1236" t="str">
        <f>Ф2Заполн!$AB$8</f>
        <v>рік</v>
      </c>
      <c r="AC8" s="1236"/>
      <c r="AD8" s="1236"/>
      <c r="AE8" s="1236"/>
      <c r="AF8" s="1236"/>
      <c r="AG8" s="1236"/>
      <c r="AH8" s="1236"/>
      <c r="AI8" s="1236"/>
      <c r="AJ8" s="1236"/>
      <c r="AK8" s="1236"/>
      <c r="AL8" s="1236"/>
      <c r="AM8" s="1236"/>
      <c r="AN8" s="1236"/>
      <c r="AO8" s="1236"/>
      <c r="AP8" s="1234">
        <v>20</v>
      </c>
      <c r="AQ8" s="1234"/>
      <c r="AR8" s="1234"/>
      <c r="AS8" s="1237" t="str">
        <f>Ф2Заполн!$AS$8</f>
        <v>17</v>
      </c>
      <c r="AT8" s="1237"/>
      <c r="AU8" s="1237"/>
      <c r="AV8" s="1234" t="s">
        <v>22</v>
      </c>
      <c r="AW8" s="1234"/>
      <c r="AX8" s="1234"/>
      <c r="AY8" s="358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</row>
    <row r="9" spans="2:72" ht="8.25" customHeight="1" x14ac:dyDescent="0.2"/>
    <row r="10" spans="2:72" ht="13.5" customHeight="1" x14ac:dyDescent="0.2">
      <c r="AP10" s="1231" t="s">
        <v>190</v>
      </c>
      <c r="AQ10" s="1231"/>
      <c r="AR10" s="1231"/>
      <c r="AS10" s="1231"/>
      <c r="AT10" s="1231"/>
      <c r="AU10" s="1231"/>
      <c r="AV10" s="1231"/>
      <c r="AW10" s="1231"/>
      <c r="AX10" s="958" t="s">
        <v>24</v>
      </c>
      <c r="AY10" s="958"/>
      <c r="AZ10" s="958"/>
      <c r="BA10" s="958"/>
      <c r="BB10" s="958"/>
      <c r="BC10" s="958"/>
      <c r="BD10" s="958"/>
      <c r="BE10" s="958"/>
      <c r="BF10" s="958"/>
      <c r="BG10" s="958"/>
      <c r="BH10" s="958"/>
      <c r="BI10" s="958"/>
      <c r="BJ10" s="1232"/>
      <c r="BK10" s="959">
        <v>1801003</v>
      </c>
      <c r="BL10" s="960"/>
      <c r="BM10" s="960"/>
      <c r="BN10" s="960"/>
      <c r="BO10" s="960"/>
      <c r="BP10" s="960"/>
      <c r="BQ10" s="960"/>
      <c r="BR10" s="960"/>
      <c r="BS10" s="961"/>
    </row>
    <row r="11" spans="2:72" ht="8.25" customHeight="1" x14ac:dyDescent="0.2"/>
    <row r="12" spans="2:72" x14ac:dyDescent="0.2">
      <c r="C12" s="1148" t="s">
        <v>191</v>
      </c>
      <c r="D12" s="1148"/>
      <c r="E12" s="1148"/>
      <c r="F12" s="1148"/>
      <c r="G12" s="1148"/>
      <c r="H12" s="1148"/>
      <c r="I12" s="1148"/>
      <c r="J12" s="1148"/>
      <c r="K12" s="1148"/>
      <c r="L12" s="1148"/>
      <c r="M12" s="1148"/>
      <c r="N12" s="1148"/>
      <c r="O12" s="1148"/>
      <c r="P12" s="1148"/>
      <c r="Q12" s="1148"/>
      <c r="R12" s="1148"/>
      <c r="S12" s="1148"/>
      <c r="T12" s="1148"/>
      <c r="U12" s="1148"/>
      <c r="V12" s="1148"/>
      <c r="W12" s="1148"/>
      <c r="X12" s="1148"/>
      <c r="Y12" s="1148"/>
      <c r="Z12" s="1148"/>
      <c r="AA12" s="1148"/>
      <c r="AB12" s="1148"/>
      <c r="AC12" s="1148"/>
      <c r="AD12" s="1148"/>
      <c r="AE12" s="1148"/>
      <c r="AF12" s="1148"/>
      <c r="AG12" s="1148"/>
      <c r="AH12" s="1148"/>
      <c r="AI12" s="1148"/>
      <c r="AJ12" s="1148"/>
      <c r="AK12" s="1148"/>
      <c r="AL12" s="1148"/>
      <c r="AM12" s="1148"/>
      <c r="AN12" s="1148"/>
      <c r="AO12" s="1148"/>
      <c r="AP12" s="1148"/>
      <c r="AQ12" s="1148"/>
      <c r="AR12" s="1148"/>
      <c r="AS12" s="1148"/>
      <c r="AT12" s="1148"/>
      <c r="AU12" s="1148"/>
      <c r="AV12" s="1148"/>
      <c r="AW12" s="1148"/>
      <c r="AX12" s="1148"/>
      <c r="AY12" s="1148"/>
      <c r="AZ12" s="1148"/>
      <c r="BA12" s="1148"/>
      <c r="BB12" s="1148"/>
      <c r="BC12" s="1148"/>
      <c r="BD12" s="1148"/>
      <c r="BE12" s="1148"/>
      <c r="BF12" s="1148"/>
      <c r="BG12" s="1148"/>
      <c r="BH12" s="1148"/>
      <c r="BI12" s="1148"/>
      <c r="BJ12" s="1148"/>
      <c r="BK12" s="1148"/>
      <c r="BL12" s="1148"/>
      <c r="BM12" s="1148"/>
      <c r="BN12" s="1148"/>
      <c r="BO12" s="1148"/>
      <c r="BP12" s="1148"/>
      <c r="BQ12" s="1148"/>
      <c r="BR12" s="1148"/>
      <c r="BS12" s="1148"/>
      <c r="BT12" s="1148"/>
    </row>
    <row r="13" spans="2:72" ht="9" customHeight="1" x14ac:dyDescent="0.2"/>
    <row r="14" spans="2:72" ht="55.5" customHeight="1" x14ac:dyDescent="0.2">
      <c r="C14" s="987" t="s">
        <v>192</v>
      </c>
      <c r="D14" s="987"/>
      <c r="E14" s="987"/>
      <c r="F14" s="987"/>
      <c r="G14" s="987"/>
      <c r="H14" s="987"/>
      <c r="I14" s="987"/>
      <c r="J14" s="987"/>
      <c r="K14" s="987"/>
      <c r="L14" s="987"/>
      <c r="M14" s="987"/>
      <c r="N14" s="987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7"/>
      <c r="AJ14" s="987"/>
      <c r="AK14" s="987"/>
      <c r="AL14" s="987"/>
      <c r="AM14" s="987"/>
      <c r="AN14" s="987"/>
      <c r="AO14" s="987"/>
      <c r="AP14" s="987"/>
      <c r="AQ14" s="987"/>
      <c r="AR14" s="987"/>
      <c r="AS14" s="987"/>
      <c r="AT14" s="987"/>
      <c r="AU14" s="987" t="s">
        <v>26</v>
      </c>
      <c r="AV14" s="987"/>
      <c r="AW14" s="987"/>
      <c r="AX14" s="987"/>
      <c r="AY14" s="348" t="s">
        <v>484</v>
      </c>
      <c r="AZ14" s="987" t="s">
        <v>193</v>
      </c>
      <c r="BA14" s="987"/>
      <c r="BB14" s="987"/>
      <c r="BC14" s="987"/>
      <c r="BD14" s="987"/>
      <c r="BE14" s="987"/>
      <c r="BF14" s="987"/>
      <c r="BG14" s="987"/>
      <c r="BH14" s="987"/>
      <c r="BI14" s="987" t="s">
        <v>194</v>
      </c>
      <c r="BJ14" s="987"/>
      <c r="BK14" s="987"/>
      <c r="BL14" s="987"/>
      <c r="BM14" s="987"/>
      <c r="BN14" s="987"/>
      <c r="BO14" s="987"/>
      <c r="BP14" s="987"/>
      <c r="BQ14" s="987"/>
      <c r="BR14" s="987"/>
      <c r="BS14" s="987"/>
    </row>
    <row r="15" spans="2:72" ht="13.5" customHeight="1" x14ac:dyDescent="0.2">
      <c r="C15" s="987">
        <v>1</v>
      </c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987"/>
      <c r="Y15" s="987"/>
      <c r="Z15" s="987"/>
      <c r="AA15" s="987"/>
      <c r="AB15" s="987"/>
      <c r="AC15" s="987"/>
      <c r="AD15" s="987"/>
      <c r="AE15" s="987"/>
      <c r="AF15" s="987"/>
      <c r="AG15" s="987"/>
      <c r="AH15" s="987"/>
      <c r="AI15" s="987"/>
      <c r="AJ15" s="987"/>
      <c r="AK15" s="987"/>
      <c r="AL15" s="987"/>
      <c r="AM15" s="987"/>
      <c r="AN15" s="987"/>
      <c r="AO15" s="987"/>
      <c r="AP15" s="987"/>
      <c r="AQ15" s="987"/>
      <c r="AR15" s="987"/>
      <c r="AS15" s="987"/>
      <c r="AT15" s="987"/>
      <c r="AU15" s="987">
        <v>2</v>
      </c>
      <c r="AV15" s="987"/>
      <c r="AW15" s="987"/>
      <c r="AX15" s="987"/>
      <c r="AY15" s="348" t="s">
        <v>485</v>
      </c>
      <c r="AZ15" s="987" t="s">
        <v>486</v>
      </c>
      <c r="BA15" s="987"/>
      <c r="BB15" s="987"/>
      <c r="BC15" s="987"/>
      <c r="BD15" s="987"/>
      <c r="BE15" s="987"/>
      <c r="BF15" s="987"/>
      <c r="BG15" s="987"/>
      <c r="BH15" s="987"/>
      <c r="BI15" s="987" t="s">
        <v>487</v>
      </c>
      <c r="BJ15" s="987"/>
      <c r="BK15" s="987"/>
      <c r="BL15" s="987"/>
      <c r="BM15" s="987"/>
      <c r="BN15" s="987"/>
      <c r="BO15" s="987"/>
      <c r="BP15" s="987"/>
      <c r="BQ15" s="987"/>
      <c r="BR15" s="987"/>
      <c r="BS15" s="987"/>
    </row>
    <row r="16" spans="2:72" ht="13.5" customHeight="1" x14ac:dyDescent="0.2">
      <c r="C16" s="1191" t="s">
        <v>195</v>
      </c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1"/>
      <c r="P16" s="1191"/>
      <c r="Q16" s="1191"/>
      <c r="R16" s="1191"/>
      <c r="S16" s="1191"/>
      <c r="T16" s="1191"/>
      <c r="U16" s="1191"/>
      <c r="V16" s="1191"/>
      <c r="W16" s="1191"/>
      <c r="X16" s="1191"/>
      <c r="Y16" s="1191"/>
      <c r="Z16" s="1191"/>
      <c r="AA16" s="1191"/>
      <c r="AB16" s="1191"/>
      <c r="AC16" s="1191"/>
      <c r="AD16" s="1191"/>
      <c r="AE16" s="1191"/>
      <c r="AF16" s="1191"/>
      <c r="AG16" s="1191"/>
      <c r="AH16" s="1191"/>
      <c r="AI16" s="1191"/>
      <c r="AJ16" s="1191"/>
      <c r="AK16" s="1191"/>
      <c r="AL16" s="1191"/>
      <c r="AM16" s="1191"/>
      <c r="AN16" s="1191"/>
      <c r="AO16" s="1191"/>
      <c r="AP16" s="1191"/>
      <c r="AQ16" s="1191"/>
      <c r="AR16" s="1191"/>
      <c r="AS16" s="1191"/>
      <c r="AT16" s="1191"/>
      <c r="AU16" s="970">
        <v>2000</v>
      </c>
      <c r="AV16" s="970"/>
      <c r="AW16" s="970"/>
      <c r="AX16" s="970"/>
      <c r="AY16" s="347">
        <f>Ф2Заполн!AY16</f>
        <v>16</v>
      </c>
      <c r="AZ16" s="1151">
        <f>IF(Ф2Заполн!AZ16&gt;0,Ф2Заполн!AZ16,"-")</f>
        <v>1250</v>
      </c>
      <c r="BA16" s="1151"/>
      <c r="BB16" s="1151"/>
      <c r="BC16" s="1151"/>
      <c r="BD16" s="1151"/>
      <c r="BE16" s="1151"/>
      <c r="BF16" s="1151"/>
      <c r="BG16" s="1151"/>
      <c r="BH16" s="1151"/>
      <c r="BI16" s="1150">
        <f>IF(Ф2Заполн!BI16&gt;0,Ф2Заполн!BI16,"-")</f>
        <v>639</v>
      </c>
      <c r="BJ16" s="1150"/>
      <c r="BK16" s="1150"/>
      <c r="BL16" s="1150"/>
      <c r="BM16" s="1150"/>
      <c r="BN16" s="1150"/>
      <c r="BO16" s="1150"/>
      <c r="BP16" s="1150"/>
      <c r="BQ16" s="1150"/>
      <c r="BR16" s="1150"/>
      <c r="BS16" s="1150"/>
    </row>
    <row r="17" spans="3:76" ht="13.5" customHeight="1" x14ac:dyDescent="0.2">
      <c r="C17" s="1217" t="s">
        <v>196</v>
      </c>
      <c r="D17" s="1218"/>
      <c r="E17" s="1218"/>
      <c r="F17" s="1218"/>
      <c r="G17" s="1218"/>
      <c r="H17" s="1218"/>
      <c r="I17" s="1218"/>
      <c r="J17" s="1218"/>
      <c r="K17" s="1218"/>
      <c r="L17" s="1218"/>
      <c r="M17" s="1218"/>
      <c r="N17" s="1218"/>
      <c r="O17" s="1218"/>
      <c r="P17" s="1218"/>
      <c r="Q17" s="1218"/>
      <c r="R17" s="1218"/>
      <c r="S17" s="1218"/>
      <c r="T17" s="1218"/>
      <c r="U17" s="1218"/>
      <c r="V17" s="1218"/>
      <c r="W17" s="1218"/>
      <c r="X17" s="1218"/>
      <c r="Y17" s="1218"/>
      <c r="Z17" s="1218"/>
      <c r="AA17" s="1218"/>
      <c r="AB17" s="1218"/>
      <c r="AC17" s="1218"/>
      <c r="AD17" s="1218"/>
      <c r="AE17" s="1218"/>
      <c r="AF17" s="1218"/>
      <c r="AG17" s="1218"/>
      <c r="AH17" s="1218"/>
      <c r="AI17" s="1218"/>
      <c r="AJ17" s="1218"/>
      <c r="AK17" s="1218"/>
      <c r="AL17" s="1218"/>
      <c r="AM17" s="1218"/>
      <c r="AN17" s="1218"/>
      <c r="AO17" s="1218"/>
      <c r="AP17" s="1218"/>
      <c r="AQ17" s="1218"/>
      <c r="AR17" s="1218"/>
      <c r="AS17" s="1218"/>
      <c r="AT17" s="1219"/>
      <c r="AU17" s="1192">
        <v>2010</v>
      </c>
      <c r="AV17" s="1214"/>
      <c r="AW17" s="1214"/>
      <c r="AX17" s="1220"/>
      <c r="AY17" s="356">
        <f>Ф2Заполн!AY17</f>
        <v>0</v>
      </c>
      <c r="AZ17" s="1151" t="str">
        <f>IF(Ф2Заполн!AZ17&gt;0,Ф2Заполн!AZ17,"-")</f>
        <v>-</v>
      </c>
      <c r="BA17" s="1151"/>
      <c r="BB17" s="1151"/>
      <c r="BC17" s="1151"/>
      <c r="BD17" s="1151"/>
      <c r="BE17" s="1151"/>
      <c r="BF17" s="1151"/>
      <c r="BG17" s="1151"/>
      <c r="BH17" s="1151"/>
      <c r="BI17" s="1150" t="str">
        <f>IF(Ф2Заполн!BI17&gt;0,Ф2Заполн!BI17,"-")</f>
        <v>-</v>
      </c>
      <c r="BJ17" s="1150"/>
      <c r="BK17" s="1150"/>
      <c r="BL17" s="1150"/>
      <c r="BM17" s="1150"/>
      <c r="BN17" s="1150"/>
      <c r="BO17" s="1150"/>
      <c r="BP17" s="1150"/>
      <c r="BQ17" s="1150"/>
      <c r="BR17" s="1150"/>
      <c r="BS17" s="1150"/>
    </row>
    <row r="18" spans="3:76" ht="13.5" customHeight="1" x14ac:dyDescent="0.2">
      <c r="C18" s="1217" t="s">
        <v>197</v>
      </c>
      <c r="D18" s="1218"/>
      <c r="E18" s="1218"/>
      <c r="F18" s="1218"/>
      <c r="G18" s="1218"/>
      <c r="H18" s="1218"/>
      <c r="I18" s="1218"/>
      <c r="J18" s="1218"/>
      <c r="K18" s="1218"/>
      <c r="L18" s="1218"/>
      <c r="M18" s="1218"/>
      <c r="N18" s="1218"/>
      <c r="O18" s="1218"/>
      <c r="P18" s="1218"/>
      <c r="Q18" s="1218"/>
      <c r="R18" s="1218"/>
      <c r="S18" s="1218"/>
      <c r="T18" s="1218"/>
      <c r="U18" s="1218"/>
      <c r="V18" s="1218"/>
      <c r="W18" s="1218"/>
      <c r="X18" s="1218"/>
      <c r="Y18" s="1218"/>
      <c r="Z18" s="1218"/>
      <c r="AA18" s="1218"/>
      <c r="AB18" s="1218"/>
      <c r="AC18" s="1218"/>
      <c r="AD18" s="1218"/>
      <c r="AE18" s="1218"/>
      <c r="AF18" s="1218"/>
      <c r="AG18" s="1218"/>
      <c r="AH18" s="1218"/>
      <c r="AI18" s="1218"/>
      <c r="AJ18" s="1218"/>
      <c r="AK18" s="1218"/>
      <c r="AL18" s="1218"/>
      <c r="AM18" s="1218"/>
      <c r="AN18" s="1218"/>
      <c r="AO18" s="1218"/>
      <c r="AP18" s="1218"/>
      <c r="AQ18" s="1218"/>
      <c r="AR18" s="1218"/>
      <c r="AS18" s="1218"/>
      <c r="AT18" s="1219"/>
      <c r="AU18" s="1192">
        <v>2011</v>
      </c>
      <c r="AV18" s="1214"/>
      <c r="AW18" s="1214"/>
      <c r="AX18" s="1220"/>
      <c r="AY18" s="356">
        <f>Ф2Заполн!AY18</f>
        <v>0</v>
      </c>
      <c r="AZ18" s="1151" t="str">
        <f>IF(Ф2Заполн!AZ18&gt;0,Ф2Заполн!AZ18,"-")</f>
        <v>-</v>
      </c>
      <c r="BA18" s="1151"/>
      <c r="BB18" s="1151"/>
      <c r="BC18" s="1151"/>
      <c r="BD18" s="1151"/>
      <c r="BE18" s="1151"/>
      <c r="BF18" s="1151"/>
      <c r="BG18" s="1151"/>
      <c r="BH18" s="1151"/>
      <c r="BI18" s="1150" t="str">
        <f>IF(Ф2Заполн!BI18&gt;0,Ф2Заполн!BI18,"-")</f>
        <v>-</v>
      </c>
      <c r="BJ18" s="1150"/>
      <c r="BK18" s="1150"/>
      <c r="BL18" s="1150"/>
      <c r="BM18" s="1150"/>
      <c r="BN18" s="1150"/>
      <c r="BO18" s="1150"/>
      <c r="BP18" s="1150"/>
      <c r="BQ18" s="1150"/>
      <c r="BR18" s="1150"/>
      <c r="BS18" s="1150"/>
    </row>
    <row r="19" spans="3:76" ht="13.5" customHeight="1" x14ac:dyDescent="0.2">
      <c r="C19" s="1217" t="s">
        <v>198</v>
      </c>
      <c r="D19" s="1218"/>
      <c r="E19" s="1218"/>
      <c r="F19" s="1218"/>
      <c r="G19" s="1218"/>
      <c r="H19" s="1218"/>
      <c r="I19" s="1218"/>
      <c r="J19" s="1218"/>
      <c r="K19" s="1218"/>
      <c r="L19" s="1218"/>
      <c r="M19" s="1218"/>
      <c r="N19" s="1218"/>
      <c r="O19" s="1218"/>
      <c r="P19" s="1218"/>
      <c r="Q19" s="1218"/>
      <c r="R19" s="1218"/>
      <c r="S19" s="1218"/>
      <c r="T19" s="1218"/>
      <c r="U19" s="1218"/>
      <c r="V19" s="1218"/>
      <c r="W19" s="1218"/>
      <c r="X19" s="1218"/>
      <c r="Y19" s="1218"/>
      <c r="Z19" s="1218"/>
      <c r="AA19" s="1218"/>
      <c r="AB19" s="1218"/>
      <c r="AC19" s="1218"/>
      <c r="AD19" s="1218"/>
      <c r="AE19" s="1218"/>
      <c r="AF19" s="1218"/>
      <c r="AG19" s="1218"/>
      <c r="AH19" s="1218"/>
      <c r="AI19" s="1218"/>
      <c r="AJ19" s="1218"/>
      <c r="AK19" s="1218"/>
      <c r="AL19" s="1218"/>
      <c r="AM19" s="1218"/>
      <c r="AN19" s="1218"/>
      <c r="AO19" s="1218"/>
      <c r="AP19" s="1218"/>
      <c r="AQ19" s="1218"/>
      <c r="AR19" s="1218"/>
      <c r="AS19" s="1218"/>
      <c r="AT19" s="1219"/>
      <c r="AU19" s="1192">
        <v>2012</v>
      </c>
      <c r="AV19" s="1214"/>
      <c r="AW19" s="1214"/>
      <c r="AX19" s="1220"/>
      <c r="AY19" s="356">
        <f>Ф2Заполн!AY19</f>
        <v>0</v>
      </c>
      <c r="AZ19" s="1151" t="str">
        <f>IF(Ф2Заполн!AZ19&gt;0,Ф2Заполн!AZ19,"-")</f>
        <v>-</v>
      </c>
      <c r="BA19" s="1151"/>
      <c r="BB19" s="1151"/>
      <c r="BC19" s="1151"/>
      <c r="BD19" s="1151"/>
      <c r="BE19" s="1151"/>
      <c r="BF19" s="1151"/>
      <c r="BG19" s="1151"/>
      <c r="BH19" s="1151"/>
      <c r="BI19" s="1150" t="str">
        <f>IF(Ф2Заполн!BI19&gt;0,Ф2Заполн!BI19,"-")</f>
        <v>-</v>
      </c>
      <c r="BJ19" s="1150"/>
      <c r="BK19" s="1150"/>
      <c r="BL19" s="1150"/>
      <c r="BM19" s="1150"/>
      <c r="BN19" s="1150"/>
      <c r="BO19" s="1150"/>
      <c r="BP19" s="1150"/>
      <c r="BQ19" s="1150"/>
      <c r="BR19" s="1150"/>
      <c r="BS19" s="1150"/>
    </row>
    <row r="20" spans="3:76" ht="13.5" customHeight="1" x14ac:dyDescent="0.2">
      <c r="C20" s="1217" t="s">
        <v>199</v>
      </c>
      <c r="D20" s="1218"/>
      <c r="E20" s="1218"/>
      <c r="F20" s="1218"/>
      <c r="G20" s="1218"/>
      <c r="H20" s="1218"/>
      <c r="I20" s="1218"/>
      <c r="J20" s="1218"/>
      <c r="K20" s="1218"/>
      <c r="L20" s="1218"/>
      <c r="M20" s="1218"/>
      <c r="N20" s="1218"/>
      <c r="O20" s="1218"/>
      <c r="P20" s="1218"/>
      <c r="Q20" s="1218"/>
      <c r="R20" s="1218"/>
      <c r="S20" s="1218"/>
      <c r="T20" s="1218"/>
      <c r="U20" s="1218"/>
      <c r="V20" s="1218"/>
      <c r="W20" s="1218"/>
      <c r="X20" s="1218"/>
      <c r="Y20" s="1218"/>
      <c r="Z20" s="1218"/>
      <c r="AA20" s="1218"/>
      <c r="AB20" s="1218"/>
      <c r="AC20" s="1218"/>
      <c r="AD20" s="1218"/>
      <c r="AE20" s="1218"/>
      <c r="AF20" s="1218"/>
      <c r="AG20" s="1218"/>
      <c r="AH20" s="1218"/>
      <c r="AI20" s="1218"/>
      <c r="AJ20" s="1218"/>
      <c r="AK20" s="1218"/>
      <c r="AL20" s="1218"/>
      <c r="AM20" s="1218"/>
      <c r="AN20" s="1218"/>
      <c r="AO20" s="1218"/>
      <c r="AP20" s="1218"/>
      <c r="AQ20" s="1218"/>
      <c r="AR20" s="1218"/>
      <c r="AS20" s="1218"/>
      <c r="AT20" s="1219"/>
      <c r="AU20" s="1192">
        <v>2013</v>
      </c>
      <c r="AV20" s="1214"/>
      <c r="AW20" s="1214"/>
      <c r="AX20" s="1220"/>
      <c r="AY20" s="356">
        <f>Ф2Заполн!AY20</f>
        <v>0</v>
      </c>
      <c r="AZ20" s="1151" t="str">
        <f>IF(Ф2Заполн!AZ20&gt;0,Ф2Заполн!AZ20,"-")</f>
        <v>-</v>
      </c>
      <c r="BA20" s="1151"/>
      <c r="BB20" s="1151"/>
      <c r="BC20" s="1151"/>
      <c r="BD20" s="1151"/>
      <c r="BE20" s="1151"/>
      <c r="BF20" s="1151"/>
      <c r="BG20" s="1151"/>
      <c r="BH20" s="1151"/>
      <c r="BI20" s="1150" t="str">
        <f>IF(Ф2Заполн!BI20&gt;0,Ф2Заполн!BI20,"-")</f>
        <v>-</v>
      </c>
      <c r="BJ20" s="1150"/>
      <c r="BK20" s="1150"/>
      <c r="BL20" s="1150"/>
      <c r="BM20" s="1150"/>
      <c r="BN20" s="1150"/>
      <c r="BO20" s="1150"/>
      <c r="BP20" s="1150"/>
      <c r="BQ20" s="1150"/>
      <c r="BR20" s="1150"/>
      <c r="BS20" s="1150"/>
    </row>
    <row r="21" spans="3:76" ht="13.5" customHeight="1" x14ac:dyDescent="0.2">
      <c r="C21" s="1217" t="s">
        <v>200</v>
      </c>
      <c r="D21" s="1218"/>
      <c r="E21" s="1218"/>
      <c r="F21" s="1218"/>
      <c r="G21" s="1218"/>
      <c r="H21" s="1218"/>
      <c r="I21" s="1218"/>
      <c r="J21" s="1218"/>
      <c r="K21" s="1218"/>
      <c r="L21" s="1218"/>
      <c r="M21" s="1218"/>
      <c r="N21" s="1218"/>
      <c r="O21" s="1218"/>
      <c r="P21" s="1218"/>
      <c r="Q21" s="1218"/>
      <c r="R21" s="1218"/>
      <c r="S21" s="1218"/>
      <c r="T21" s="1218"/>
      <c r="U21" s="1218"/>
      <c r="V21" s="1218"/>
      <c r="W21" s="1218"/>
      <c r="X21" s="1218"/>
      <c r="Y21" s="1218"/>
      <c r="Z21" s="1218"/>
      <c r="AA21" s="1218"/>
      <c r="AB21" s="1218"/>
      <c r="AC21" s="1218"/>
      <c r="AD21" s="1218"/>
      <c r="AE21" s="1218"/>
      <c r="AF21" s="1218"/>
      <c r="AG21" s="1218"/>
      <c r="AH21" s="1218"/>
      <c r="AI21" s="1218"/>
      <c r="AJ21" s="1218"/>
      <c r="AK21" s="1218"/>
      <c r="AL21" s="1218"/>
      <c r="AM21" s="1218"/>
      <c r="AN21" s="1218"/>
      <c r="AO21" s="1218"/>
      <c r="AP21" s="1218"/>
      <c r="AQ21" s="1218"/>
      <c r="AR21" s="1218"/>
      <c r="AS21" s="1218"/>
      <c r="AT21" s="1219"/>
      <c r="AU21" s="1192">
        <v>2014</v>
      </c>
      <c r="AV21" s="1214"/>
      <c r="AW21" s="1214"/>
      <c r="AX21" s="1220"/>
      <c r="AY21" s="356">
        <f>Ф2Заполн!AY21</f>
        <v>0</v>
      </c>
      <c r="AZ21" s="1151" t="str">
        <f>IF(Ф2Заполн!AZ21&gt;0,Ф2Заполн!AZ21,"-")</f>
        <v>-</v>
      </c>
      <c r="BA21" s="1151"/>
      <c r="BB21" s="1151"/>
      <c r="BC21" s="1151"/>
      <c r="BD21" s="1151"/>
      <c r="BE21" s="1151"/>
      <c r="BF21" s="1151"/>
      <c r="BG21" s="1151"/>
      <c r="BH21" s="1151"/>
      <c r="BI21" s="1150" t="str">
        <f>IF(Ф2Заполн!BI21&gt;0,Ф2Заполн!BI21,"-")</f>
        <v>-</v>
      </c>
      <c r="BJ21" s="1150"/>
      <c r="BK21" s="1150"/>
      <c r="BL21" s="1150"/>
      <c r="BM21" s="1150"/>
      <c r="BN21" s="1150"/>
      <c r="BO21" s="1150"/>
      <c r="BP21" s="1150"/>
      <c r="BQ21" s="1150"/>
      <c r="BR21" s="1150"/>
      <c r="BS21" s="1150"/>
    </row>
    <row r="22" spans="3:76" ht="13.5" customHeight="1" x14ac:dyDescent="0.2">
      <c r="C22" s="1216" t="s">
        <v>201</v>
      </c>
      <c r="D22" s="1216"/>
      <c r="E22" s="1216"/>
      <c r="F22" s="1216"/>
      <c r="G22" s="1216"/>
      <c r="H22" s="1216"/>
      <c r="I22" s="1216"/>
      <c r="J22" s="1216"/>
      <c r="K22" s="1216"/>
      <c r="L22" s="1216"/>
      <c r="M22" s="1216"/>
      <c r="N22" s="1216"/>
      <c r="O22" s="1216"/>
      <c r="P22" s="1216"/>
      <c r="Q22" s="1216"/>
      <c r="R22" s="1216"/>
      <c r="S22" s="1216"/>
      <c r="T22" s="1216"/>
      <c r="U22" s="1216"/>
      <c r="V22" s="1216"/>
      <c r="W22" s="1216"/>
      <c r="X22" s="1216"/>
      <c r="Y22" s="1216"/>
      <c r="Z22" s="1216"/>
      <c r="AA22" s="1216"/>
      <c r="AB22" s="1216"/>
      <c r="AC22" s="1216"/>
      <c r="AD22" s="1216"/>
      <c r="AE22" s="1216"/>
      <c r="AF22" s="1216"/>
      <c r="AG22" s="1216"/>
      <c r="AH22" s="1216"/>
      <c r="AI22" s="1216"/>
      <c r="AJ22" s="1216"/>
      <c r="AK22" s="1216"/>
      <c r="AL22" s="1216"/>
      <c r="AM22" s="1216"/>
      <c r="AN22" s="1216"/>
      <c r="AO22" s="1216"/>
      <c r="AP22" s="1216"/>
      <c r="AQ22" s="1216"/>
      <c r="AR22" s="1216"/>
      <c r="AS22" s="1216"/>
      <c r="AT22" s="1216"/>
      <c r="AU22" s="969">
        <v>2050</v>
      </c>
      <c r="AV22" s="969"/>
      <c r="AW22" s="969"/>
      <c r="AX22" s="969"/>
      <c r="AY22" s="387">
        <f>Ф2Заполн!AY22</f>
        <v>16</v>
      </c>
      <c r="AZ22" s="94" t="s">
        <v>121</v>
      </c>
      <c r="BA22" s="1215" t="str">
        <f>IF(Ф2Заполн!BA22&gt;0,Ф2Заполн!BA22,"-")</f>
        <v>-</v>
      </c>
      <c r="BB22" s="1215"/>
      <c r="BC22" s="1215"/>
      <c r="BD22" s="1215"/>
      <c r="BE22" s="1215"/>
      <c r="BF22" s="1215"/>
      <c r="BG22" s="1215"/>
      <c r="BH22" s="95" t="s">
        <v>122</v>
      </c>
      <c r="BI22" s="94" t="s">
        <v>121</v>
      </c>
      <c r="BJ22" s="1215" t="str">
        <f>IF(Ф2Заполн!BJ22&gt;0,Ф2Заполн!BJ22,"-")</f>
        <v>-</v>
      </c>
      <c r="BK22" s="1215"/>
      <c r="BL22" s="1215"/>
      <c r="BM22" s="1215"/>
      <c r="BN22" s="1215"/>
      <c r="BO22" s="1215"/>
      <c r="BP22" s="1215"/>
      <c r="BQ22" s="1215"/>
      <c r="BR22" s="1215"/>
      <c r="BS22" s="95" t="s">
        <v>122</v>
      </c>
    </row>
    <row r="23" spans="3:76" ht="13.5" customHeight="1" x14ac:dyDescent="0.2">
      <c r="C23" s="1217" t="s">
        <v>202</v>
      </c>
      <c r="D23" s="1218"/>
      <c r="E23" s="1218"/>
      <c r="F23" s="1218"/>
      <c r="G23" s="1218"/>
      <c r="H23" s="1218"/>
      <c r="I23" s="1218"/>
      <c r="J23" s="1218"/>
      <c r="K23" s="1218"/>
      <c r="L23" s="1218"/>
      <c r="M23" s="1218"/>
      <c r="N23" s="1218"/>
      <c r="O23" s="1218"/>
      <c r="P23" s="1218"/>
      <c r="Q23" s="1218"/>
      <c r="R23" s="1218"/>
      <c r="S23" s="1218"/>
      <c r="T23" s="1218"/>
      <c r="U23" s="1218"/>
      <c r="V23" s="1218"/>
      <c r="W23" s="1218"/>
      <c r="X23" s="1218"/>
      <c r="Y23" s="1218"/>
      <c r="Z23" s="1218"/>
      <c r="AA23" s="1218"/>
      <c r="AB23" s="1218"/>
      <c r="AC23" s="1218"/>
      <c r="AD23" s="1218"/>
      <c r="AE23" s="1218"/>
      <c r="AF23" s="1218"/>
      <c r="AG23" s="1218"/>
      <c r="AH23" s="1218"/>
      <c r="AI23" s="1218"/>
      <c r="AJ23" s="1218"/>
      <c r="AK23" s="1218"/>
      <c r="AL23" s="1218"/>
      <c r="AM23" s="1218"/>
      <c r="AN23" s="1218"/>
      <c r="AO23" s="1218"/>
      <c r="AP23" s="1218"/>
      <c r="AQ23" s="1218"/>
      <c r="AR23" s="1218"/>
      <c r="AS23" s="1218"/>
      <c r="AT23" s="1219"/>
      <c r="AU23" s="1192">
        <v>2070</v>
      </c>
      <c r="AV23" s="1214"/>
      <c r="AW23" s="1214"/>
      <c r="AX23" s="1220"/>
      <c r="AY23" s="355">
        <f>Ф2Заполн!AY23</f>
        <v>0</v>
      </c>
      <c r="AZ23" s="1227" t="str">
        <f>IF(Ф2Заполн!AZ23&gt;0,Ф2Заполн!AZ23,"-")</f>
        <v>-</v>
      </c>
      <c r="BA23" s="1215"/>
      <c r="BB23" s="1215"/>
      <c r="BC23" s="1215"/>
      <c r="BD23" s="1215"/>
      <c r="BE23" s="1215"/>
      <c r="BF23" s="1215"/>
      <c r="BG23" s="1215"/>
      <c r="BH23" s="1228"/>
      <c r="BI23" s="1150" t="str">
        <f>IF(Ф2Заполн!BI23&gt;0,Ф2Заполн!BI23,"-")</f>
        <v>-</v>
      </c>
      <c r="BJ23" s="1150"/>
      <c r="BK23" s="1150"/>
      <c r="BL23" s="1150"/>
      <c r="BM23" s="1150"/>
      <c r="BN23" s="1150"/>
      <c r="BO23" s="1150"/>
      <c r="BP23" s="1150"/>
      <c r="BQ23" s="1150"/>
      <c r="BR23" s="1150"/>
      <c r="BS23" s="1150"/>
    </row>
    <row r="24" spans="3:76" ht="13.5" customHeight="1" x14ac:dyDescent="0.2">
      <c r="C24" s="1164" t="s">
        <v>203</v>
      </c>
      <c r="D24" s="1165"/>
      <c r="E24" s="1165"/>
      <c r="F24" s="1165"/>
      <c r="G24" s="1165"/>
      <c r="H24" s="1165"/>
      <c r="I24" s="1165"/>
      <c r="J24" s="1165"/>
      <c r="K24" s="1165"/>
      <c r="L24" s="1165"/>
      <c r="M24" s="1165"/>
      <c r="N24" s="1165"/>
      <c r="O24" s="1165"/>
      <c r="P24" s="1165"/>
      <c r="Q24" s="1165"/>
      <c r="R24" s="1165"/>
      <c r="S24" s="1165"/>
      <c r="T24" s="1165"/>
      <c r="U24" s="1165"/>
      <c r="V24" s="1165"/>
      <c r="W24" s="1165"/>
      <c r="X24" s="1165"/>
      <c r="Y24" s="1165"/>
      <c r="Z24" s="1165"/>
      <c r="AA24" s="1165"/>
      <c r="AB24" s="1165"/>
      <c r="AC24" s="1165"/>
      <c r="AD24" s="1165"/>
      <c r="AE24" s="1165"/>
      <c r="AF24" s="1165"/>
      <c r="AG24" s="1165"/>
      <c r="AH24" s="1165"/>
      <c r="AI24" s="1165"/>
      <c r="AJ24" s="1165"/>
      <c r="AK24" s="1165"/>
      <c r="AL24" s="1165"/>
      <c r="AM24" s="1165"/>
      <c r="AN24" s="1165"/>
      <c r="AO24" s="1165"/>
      <c r="AP24" s="1165"/>
      <c r="AQ24" s="1165"/>
      <c r="AR24" s="1165"/>
      <c r="AS24" s="1165"/>
      <c r="AT24" s="1165"/>
      <c r="AU24" s="1229">
        <v>2090</v>
      </c>
      <c r="AV24" s="1229"/>
      <c r="AW24" s="1229"/>
      <c r="AX24" s="1229"/>
      <c r="AY24" s="1212">
        <f>Ф2Заполн!AY24</f>
        <v>0</v>
      </c>
      <c r="AZ24" s="1230">
        <f>IF(Ф2Заполн!AZ24&gt;0,Ф2Заполн!AZ24,"-")</f>
        <v>1250</v>
      </c>
      <c r="BA24" s="1230"/>
      <c r="BB24" s="1230"/>
      <c r="BC24" s="1230"/>
      <c r="BD24" s="1230"/>
      <c r="BE24" s="1230"/>
      <c r="BF24" s="1230"/>
      <c r="BG24" s="1230"/>
      <c r="BH24" s="1230"/>
      <c r="BI24" s="1179">
        <f>IF(Ф2Заполн!BI24&gt;0,Ф2Заполн!BI24,"-")</f>
        <v>639</v>
      </c>
      <c r="BJ24" s="1180"/>
      <c r="BK24" s="1180"/>
      <c r="BL24" s="1180"/>
      <c r="BM24" s="1180"/>
      <c r="BN24" s="1180"/>
      <c r="BO24" s="1180"/>
      <c r="BP24" s="1180"/>
      <c r="BQ24" s="1180"/>
      <c r="BR24" s="1180"/>
      <c r="BS24" s="1181"/>
    </row>
    <row r="25" spans="3:76" ht="13.5" customHeight="1" x14ac:dyDescent="0.2">
      <c r="C25" s="1185" t="s">
        <v>204</v>
      </c>
      <c r="D25" s="1186"/>
      <c r="E25" s="1186"/>
      <c r="F25" s="1186"/>
      <c r="G25" s="1186"/>
      <c r="H25" s="1186"/>
      <c r="I25" s="1186"/>
      <c r="J25" s="1186"/>
      <c r="K25" s="1186"/>
      <c r="L25" s="1186"/>
      <c r="M25" s="1186"/>
      <c r="N25" s="1186"/>
      <c r="O25" s="1186"/>
      <c r="P25" s="1186"/>
      <c r="Q25" s="1186"/>
      <c r="R25" s="1186"/>
      <c r="S25" s="1186"/>
      <c r="T25" s="1186"/>
      <c r="U25" s="1186"/>
      <c r="V25" s="1186"/>
      <c r="W25" s="1186"/>
      <c r="X25" s="1186"/>
      <c r="Y25" s="1186"/>
      <c r="Z25" s="1186"/>
      <c r="AA25" s="1186"/>
      <c r="AB25" s="1186"/>
      <c r="AC25" s="1186"/>
      <c r="AD25" s="1186"/>
      <c r="AE25" s="1186"/>
      <c r="AF25" s="1186"/>
      <c r="AG25" s="1186"/>
      <c r="AH25" s="1186"/>
      <c r="AI25" s="1186"/>
      <c r="AJ25" s="1186"/>
      <c r="AK25" s="1186"/>
      <c r="AL25" s="1186"/>
      <c r="AM25" s="1186"/>
      <c r="AN25" s="1186"/>
      <c r="AO25" s="1186"/>
      <c r="AP25" s="1186"/>
      <c r="AQ25" s="1186"/>
      <c r="AR25" s="1186"/>
      <c r="AS25" s="1186"/>
      <c r="AT25" s="1186"/>
      <c r="AU25" s="1229"/>
      <c r="AV25" s="1229"/>
      <c r="AW25" s="1229"/>
      <c r="AX25" s="1229"/>
      <c r="AY25" s="1213"/>
      <c r="AZ25" s="1230"/>
      <c r="BA25" s="1230"/>
      <c r="BB25" s="1230"/>
      <c r="BC25" s="1230"/>
      <c r="BD25" s="1230"/>
      <c r="BE25" s="1230"/>
      <c r="BF25" s="1230"/>
      <c r="BG25" s="1230"/>
      <c r="BH25" s="1230"/>
      <c r="BI25" s="1182"/>
      <c r="BJ25" s="1183"/>
      <c r="BK25" s="1183"/>
      <c r="BL25" s="1183"/>
      <c r="BM25" s="1183"/>
      <c r="BN25" s="1183"/>
      <c r="BO25" s="1183"/>
      <c r="BP25" s="1183"/>
      <c r="BQ25" s="1183"/>
      <c r="BR25" s="1183"/>
      <c r="BS25" s="1184"/>
    </row>
    <row r="26" spans="3:76" ht="13.5" customHeight="1" x14ac:dyDescent="0.2">
      <c r="C26" s="1159" t="s">
        <v>205</v>
      </c>
      <c r="D26" s="1159"/>
      <c r="E26" s="1159"/>
      <c r="F26" s="1159"/>
      <c r="G26" s="1159"/>
      <c r="H26" s="1159"/>
      <c r="I26" s="1159"/>
      <c r="J26" s="1159"/>
      <c r="K26" s="1159"/>
      <c r="L26" s="1159"/>
      <c r="M26" s="1159"/>
      <c r="N26" s="1159"/>
      <c r="O26" s="1159"/>
      <c r="P26" s="1159"/>
      <c r="Q26" s="1159"/>
      <c r="R26" s="1159"/>
      <c r="S26" s="1159"/>
      <c r="T26" s="1159"/>
      <c r="U26" s="1159"/>
      <c r="V26" s="1159"/>
      <c r="W26" s="1159"/>
      <c r="X26" s="1159"/>
      <c r="Y26" s="1159"/>
      <c r="Z26" s="1159"/>
      <c r="AA26" s="1159"/>
      <c r="AB26" s="1159"/>
      <c r="AC26" s="1159"/>
      <c r="AD26" s="1159"/>
      <c r="AE26" s="1159"/>
      <c r="AF26" s="1159"/>
      <c r="AG26" s="1159"/>
      <c r="AH26" s="1159"/>
      <c r="AI26" s="1159"/>
      <c r="AJ26" s="1159"/>
      <c r="AK26" s="1159"/>
      <c r="AL26" s="1159"/>
      <c r="AM26" s="1159"/>
      <c r="AN26" s="1159"/>
      <c r="AO26" s="1159"/>
      <c r="AP26" s="1159"/>
      <c r="AQ26" s="1159"/>
      <c r="AR26" s="1159"/>
      <c r="AS26" s="1159"/>
      <c r="AT26" s="1159"/>
      <c r="AU26" s="1225">
        <v>2095</v>
      </c>
      <c r="AV26" s="1225"/>
      <c r="AW26" s="1225"/>
      <c r="AX26" s="1225"/>
      <c r="AY26" s="388">
        <f>Ф2Заполн!AY26</f>
        <v>0</v>
      </c>
      <c r="AZ26" s="117" t="s">
        <v>121</v>
      </c>
      <c r="BA26" s="1190" t="str">
        <f>IF(Ф2Заполн!BA26&gt;0,Ф2Заполн!BA26,"-")</f>
        <v>-</v>
      </c>
      <c r="BB26" s="1190"/>
      <c r="BC26" s="1190"/>
      <c r="BD26" s="1190"/>
      <c r="BE26" s="1190"/>
      <c r="BF26" s="1190"/>
      <c r="BG26" s="1190"/>
      <c r="BH26" s="118" t="s">
        <v>122</v>
      </c>
      <c r="BI26" s="119" t="s">
        <v>121</v>
      </c>
      <c r="BJ26" s="1226" t="str">
        <f>IF(Ф2Заполн!BJ26&gt;0,Ф2Заполн!BJ26,"-")</f>
        <v>-</v>
      </c>
      <c r="BK26" s="1226"/>
      <c r="BL26" s="1226"/>
      <c r="BM26" s="1226"/>
      <c r="BN26" s="1226"/>
      <c r="BO26" s="1226"/>
      <c r="BP26" s="1226"/>
      <c r="BQ26" s="1226"/>
      <c r="BR26" s="1226"/>
      <c r="BS26" s="120" t="s">
        <v>122</v>
      </c>
    </row>
    <row r="27" spans="3:76" ht="13.5" customHeight="1" x14ac:dyDescent="0.2">
      <c r="C27" s="1217" t="s">
        <v>206</v>
      </c>
      <c r="D27" s="1218"/>
      <c r="E27" s="1218"/>
      <c r="F27" s="1218"/>
      <c r="G27" s="1218"/>
      <c r="H27" s="1218"/>
      <c r="I27" s="1218"/>
      <c r="J27" s="1218"/>
      <c r="K27" s="1218"/>
      <c r="L27" s="1218"/>
      <c r="M27" s="1218"/>
      <c r="N27" s="1218"/>
      <c r="O27" s="1218"/>
      <c r="P27" s="1218"/>
      <c r="Q27" s="1218"/>
      <c r="R27" s="1218"/>
      <c r="S27" s="1218"/>
      <c r="T27" s="1218"/>
      <c r="U27" s="1218"/>
      <c r="V27" s="1218"/>
      <c r="W27" s="1218"/>
      <c r="X27" s="1218"/>
      <c r="Y27" s="1218"/>
      <c r="Z27" s="1218"/>
      <c r="AA27" s="1218"/>
      <c r="AB27" s="1218"/>
      <c r="AC27" s="1218"/>
      <c r="AD27" s="1218"/>
      <c r="AE27" s="1218"/>
      <c r="AF27" s="1218"/>
      <c r="AG27" s="1218"/>
      <c r="AH27" s="1218"/>
      <c r="AI27" s="1218"/>
      <c r="AJ27" s="1218"/>
      <c r="AK27" s="1218"/>
      <c r="AL27" s="1218"/>
      <c r="AM27" s="1218"/>
      <c r="AN27" s="1218"/>
      <c r="AO27" s="1218"/>
      <c r="AP27" s="1218"/>
      <c r="AQ27" s="1218"/>
      <c r="AR27" s="1218"/>
      <c r="AS27" s="1218"/>
      <c r="AT27" s="1219"/>
      <c r="AU27" s="1192">
        <v>2105</v>
      </c>
      <c r="AV27" s="1214"/>
      <c r="AW27" s="1214"/>
      <c r="AX27" s="1214"/>
      <c r="AY27" s="347">
        <f>Ф2Заполн!AY27</f>
        <v>0</v>
      </c>
      <c r="AZ27" s="114" t="str">
        <f>IF(Ф2Заполн!BA27&lt;0,"("," ")</f>
        <v xml:space="preserve"> </v>
      </c>
      <c r="BA27" s="1190" t="str">
        <f>IF(Ф2Заполн!BA27&lt;&gt;0,ABS(Ф2Заполн!BA27),"-")</f>
        <v>-</v>
      </c>
      <c r="BB27" s="1190"/>
      <c r="BC27" s="1190"/>
      <c r="BD27" s="1190"/>
      <c r="BE27" s="1190"/>
      <c r="BF27" s="1190"/>
      <c r="BG27" s="1190"/>
      <c r="BH27" s="22" t="b">
        <f>IF(Ф2Заполн!BA27&lt;0,")")</f>
        <v>0</v>
      </c>
      <c r="BI27" s="114" t="b">
        <f>IF(Ф2Заполн!BJ27&lt;0,"(")</f>
        <v>0</v>
      </c>
      <c r="BJ27" s="1226" t="str">
        <f>IF(Ф2Заполн!BJ27&lt;&gt;0,ABS(Ф2Заполн!BJ27),"-")</f>
        <v>-</v>
      </c>
      <c r="BK27" s="1226"/>
      <c r="BL27" s="1226"/>
      <c r="BM27" s="1226"/>
      <c r="BN27" s="1226"/>
      <c r="BO27" s="1226"/>
      <c r="BP27" s="1226"/>
      <c r="BQ27" s="1226"/>
      <c r="BR27" s="1226"/>
      <c r="BS27" s="23" t="b">
        <f>IF(Ф2Заполн!BJ27&lt;0,")")</f>
        <v>0</v>
      </c>
      <c r="BW27" s="3"/>
      <c r="BX27" s="3"/>
    </row>
    <row r="28" spans="3:76" ht="13.5" customHeight="1" x14ac:dyDescent="0.2">
      <c r="C28" s="1217" t="s">
        <v>207</v>
      </c>
      <c r="D28" s="1218"/>
      <c r="E28" s="1218"/>
      <c r="F28" s="1218"/>
      <c r="G28" s="1218"/>
      <c r="H28" s="1218"/>
      <c r="I28" s="1218"/>
      <c r="J28" s="1218"/>
      <c r="K28" s="1218"/>
      <c r="L28" s="1218"/>
      <c r="M28" s="1218"/>
      <c r="N28" s="1218"/>
      <c r="O28" s="1218"/>
      <c r="P28" s="1218"/>
      <c r="Q28" s="1218"/>
      <c r="R28" s="1218"/>
      <c r="S28" s="1218"/>
      <c r="T28" s="1218"/>
      <c r="U28" s="1218"/>
      <c r="V28" s="1218"/>
      <c r="W28" s="1218"/>
      <c r="X28" s="1218"/>
      <c r="Y28" s="1218"/>
      <c r="Z28" s="1218"/>
      <c r="AA28" s="1218"/>
      <c r="AB28" s="1218"/>
      <c r="AC28" s="1218"/>
      <c r="AD28" s="1218"/>
      <c r="AE28" s="1218"/>
      <c r="AF28" s="1218"/>
      <c r="AG28" s="1218"/>
      <c r="AH28" s="1218"/>
      <c r="AI28" s="1218"/>
      <c r="AJ28" s="1218"/>
      <c r="AK28" s="1218"/>
      <c r="AL28" s="1218"/>
      <c r="AM28" s="1218"/>
      <c r="AN28" s="1218"/>
      <c r="AO28" s="1218"/>
      <c r="AP28" s="1218"/>
      <c r="AQ28" s="1218"/>
      <c r="AR28" s="1218"/>
      <c r="AS28" s="1218"/>
      <c r="AT28" s="1219"/>
      <c r="AU28" s="1192">
        <v>2110</v>
      </c>
      <c r="AV28" s="1214"/>
      <c r="AW28" s="1214"/>
      <c r="AX28" s="1214"/>
      <c r="AY28" s="347">
        <f>Ф2Заполн!AY28</f>
        <v>0</v>
      </c>
      <c r="AZ28" s="115" t="b">
        <f>IF(Ф2Заполн!BA28&lt;0,"(")</f>
        <v>0</v>
      </c>
      <c r="BA28" s="1160" t="str">
        <f>IF(Ф2Заполн!BA28&lt;&gt;0,ABS(Ф2Заполн!BA28),"-")</f>
        <v>-</v>
      </c>
      <c r="BB28" s="1160"/>
      <c r="BC28" s="1160"/>
      <c r="BD28" s="1160"/>
      <c r="BE28" s="1160"/>
      <c r="BF28" s="1160"/>
      <c r="BG28" s="1160"/>
      <c r="BH28" s="24" t="b">
        <f>IF(Ф2Заполн!BA28&lt;0,")")</f>
        <v>0</v>
      </c>
      <c r="BI28" s="115" t="b">
        <f>IF(Ф2Заполн!BJ28&lt;0,"(")</f>
        <v>0</v>
      </c>
      <c r="BJ28" s="1161" t="str">
        <f>IF(Ф2Заполн!BJ28&lt;&gt;0,ABS(Ф2Заполн!BJ28),"-")</f>
        <v>-</v>
      </c>
      <c r="BK28" s="1161"/>
      <c r="BL28" s="1161"/>
      <c r="BM28" s="1161"/>
      <c r="BN28" s="1161"/>
      <c r="BO28" s="1161"/>
      <c r="BP28" s="1161"/>
      <c r="BQ28" s="1161"/>
      <c r="BR28" s="1161"/>
      <c r="BS28" s="25" t="b">
        <f>IF(Ф2Заполн!BJ28&lt;0,")")</f>
        <v>0</v>
      </c>
      <c r="BW28" s="3"/>
      <c r="BX28" s="3"/>
    </row>
    <row r="29" spans="3:76" ht="13.5" customHeight="1" x14ac:dyDescent="0.2">
      <c r="C29" s="1217" t="s">
        <v>208</v>
      </c>
      <c r="D29" s="1218"/>
      <c r="E29" s="1218"/>
      <c r="F29" s="1218"/>
      <c r="G29" s="1218"/>
      <c r="H29" s="1218"/>
      <c r="I29" s="1218"/>
      <c r="J29" s="1218"/>
      <c r="K29" s="1218"/>
      <c r="L29" s="1218"/>
      <c r="M29" s="1218"/>
      <c r="N29" s="1218"/>
      <c r="O29" s="1218"/>
      <c r="P29" s="1218"/>
      <c r="Q29" s="1218"/>
      <c r="R29" s="1218"/>
      <c r="S29" s="1218"/>
      <c r="T29" s="1218"/>
      <c r="U29" s="1218"/>
      <c r="V29" s="1218"/>
      <c r="W29" s="1218"/>
      <c r="X29" s="1218"/>
      <c r="Y29" s="1218"/>
      <c r="Z29" s="1218"/>
      <c r="AA29" s="1218"/>
      <c r="AB29" s="1218"/>
      <c r="AC29" s="1218"/>
      <c r="AD29" s="1218"/>
      <c r="AE29" s="1218"/>
      <c r="AF29" s="1218"/>
      <c r="AG29" s="1218"/>
      <c r="AH29" s="1218"/>
      <c r="AI29" s="1218"/>
      <c r="AJ29" s="1218"/>
      <c r="AK29" s="1218"/>
      <c r="AL29" s="1218"/>
      <c r="AM29" s="1218"/>
      <c r="AN29" s="1218"/>
      <c r="AO29" s="1218"/>
      <c r="AP29" s="1218"/>
      <c r="AQ29" s="1218"/>
      <c r="AR29" s="1218"/>
      <c r="AS29" s="1218"/>
      <c r="AT29" s="1219"/>
      <c r="AU29" s="1192">
        <v>2111</v>
      </c>
      <c r="AV29" s="1214"/>
      <c r="AW29" s="1214"/>
      <c r="AX29" s="1214"/>
      <c r="AY29" s="347">
        <f>Ф2Заполн!AY29</f>
        <v>0</v>
      </c>
      <c r="AZ29" s="1209" t="str">
        <f>IF(Ф2Заполн!AZ29&gt;0,Ф2Заполн!AZ29,"-")</f>
        <v>-</v>
      </c>
      <c r="BA29" s="1210"/>
      <c r="BB29" s="1210"/>
      <c r="BC29" s="1210"/>
      <c r="BD29" s="1210"/>
      <c r="BE29" s="1210"/>
      <c r="BF29" s="1210"/>
      <c r="BG29" s="1210"/>
      <c r="BH29" s="1211"/>
      <c r="BI29" s="1150" t="str">
        <f>IF(Ф2Заполн!BI29&gt;0,Ф2Заполн!BI29,"-")</f>
        <v>-</v>
      </c>
      <c r="BJ29" s="1150"/>
      <c r="BK29" s="1150"/>
      <c r="BL29" s="1150"/>
      <c r="BM29" s="1150"/>
      <c r="BN29" s="1150"/>
      <c r="BO29" s="1150"/>
      <c r="BP29" s="1150"/>
      <c r="BQ29" s="1150"/>
      <c r="BR29" s="1150"/>
      <c r="BS29" s="1150"/>
      <c r="BW29" s="3"/>
    </row>
    <row r="30" spans="3:76" ht="13.5" customHeight="1" x14ac:dyDescent="0.2">
      <c r="C30" s="1217" t="s">
        <v>209</v>
      </c>
      <c r="D30" s="1218"/>
      <c r="E30" s="1218"/>
      <c r="F30" s="1218"/>
      <c r="G30" s="1218"/>
      <c r="H30" s="1218"/>
      <c r="I30" s="1218"/>
      <c r="J30" s="1218"/>
      <c r="K30" s="1218"/>
      <c r="L30" s="1218"/>
      <c r="M30" s="1218"/>
      <c r="N30" s="1218"/>
      <c r="O30" s="1218"/>
      <c r="P30" s="1218"/>
      <c r="Q30" s="1218"/>
      <c r="R30" s="1218"/>
      <c r="S30" s="1218"/>
      <c r="T30" s="1218"/>
      <c r="U30" s="1218"/>
      <c r="V30" s="1218"/>
      <c r="W30" s="1218"/>
      <c r="X30" s="1218"/>
      <c r="Y30" s="1218"/>
      <c r="Z30" s="1218"/>
      <c r="AA30" s="1218"/>
      <c r="AB30" s="1218"/>
      <c r="AC30" s="1218"/>
      <c r="AD30" s="1218"/>
      <c r="AE30" s="1218"/>
      <c r="AF30" s="1218"/>
      <c r="AG30" s="1218"/>
      <c r="AH30" s="1218"/>
      <c r="AI30" s="1218"/>
      <c r="AJ30" s="1218"/>
      <c r="AK30" s="1218"/>
      <c r="AL30" s="1218"/>
      <c r="AM30" s="1218"/>
      <c r="AN30" s="1218"/>
      <c r="AO30" s="1218"/>
      <c r="AP30" s="1218"/>
      <c r="AQ30" s="1218"/>
      <c r="AR30" s="1218"/>
      <c r="AS30" s="1218"/>
      <c r="AT30" s="1219"/>
      <c r="AU30" s="1192">
        <v>2112</v>
      </c>
      <c r="AV30" s="1214"/>
      <c r="AW30" s="1214"/>
      <c r="AX30" s="1220"/>
      <c r="AY30" s="355">
        <f>Ф2Заполн!AY30</f>
        <v>0</v>
      </c>
      <c r="AZ30" s="1223" t="str">
        <f>IF(Ф2Заполн!AZ30&gt;0,Ф2Заполн!AZ30,"-")</f>
        <v>-</v>
      </c>
      <c r="BA30" s="1160"/>
      <c r="BB30" s="1160"/>
      <c r="BC30" s="1160"/>
      <c r="BD30" s="1160"/>
      <c r="BE30" s="1160"/>
      <c r="BF30" s="1160"/>
      <c r="BG30" s="1160"/>
      <c r="BH30" s="1224"/>
      <c r="BI30" s="1150" t="str">
        <f>IF(Ф2Заполн!BI30&gt;0,Ф2Заполн!BI30,"-")</f>
        <v>-</v>
      </c>
      <c r="BJ30" s="1150"/>
      <c r="BK30" s="1150"/>
      <c r="BL30" s="1150"/>
      <c r="BM30" s="1150"/>
      <c r="BN30" s="1150"/>
      <c r="BO30" s="1150"/>
      <c r="BP30" s="1150"/>
      <c r="BQ30" s="1150"/>
      <c r="BR30" s="1150"/>
      <c r="BS30" s="1150"/>
      <c r="BW30" s="3"/>
    </row>
    <row r="31" spans="3:76" ht="13.5" customHeight="1" x14ac:dyDescent="0.2">
      <c r="C31" s="1191" t="s">
        <v>210</v>
      </c>
      <c r="D31" s="1191"/>
      <c r="E31" s="1191"/>
      <c r="F31" s="1191"/>
      <c r="G31" s="1191"/>
      <c r="H31" s="1191"/>
      <c r="I31" s="1191"/>
      <c r="J31" s="1191"/>
      <c r="K31" s="1191"/>
      <c r="L31" s="1191"/>
      <c r="M31" s="1191"/>
      <c r="N31" s="1191"/>
      <c r="O31" s="1191"/>
      <c r="P31" s="1191"/>
      <c r="Q31" s="1191"/>
      <c r="R31" s="1191"/>
      <c r="S31" s="1191"/>
      <c r="T31" s="1191"/>
      <c r="U31" s="1191"/>
      <c r="V31" s="1191"/>
      <c r="W31" s="1191"/>
      <c r="X31" s="1191"/>
      <c r="Y31" s="1191"/>
      <c r="Z31" s="1191"/>
      <c r="AA31" s="1191"/>
      <c r="AB31" s="1191"/>
      <c r="AC31" s="1191"/>
      <c r="AD31" s="1191"/>
      <c r="AE31" s="1191"/>
      <c r="AF31" s="1191"/>
      <c r="AG31" s="1191"/>
      <c r="AH31" s="1191"/>
      <c r="AI31" s="1191"/>
      <c r="AJ31" s="1191"/>
      <c r="AK31" s="1191"/>
      <c r="AL31" s="1191"/>
      <c r="AM31" s="1191"/>
      <c r="AN31" s="1191"/>
      <c r="AO31" s="1191"/>
      <c r="AP31" s="1191"/>
      <c r="AQ31" s="1191"/>
      <c r="AR31" s="1191"/>
      <c r="AS31" s="1191"/>
      <c r="AT31" s="1191"/>
      <c r="AU31" s="970">
        <v>2120</v>
      </c>
      <c r="AV31" s="970"/>
      <c r="AW31" s="970"/>
      <c r="AX31" s="970"/>
      <c r="AY31" s="351">
        <f>Ф2Заполн!AY31</f>
        <v>17</v>
      </c>
      <c r="AZ31" s="1223">
        <f>IF(Ф2Заполн!AZ31&gt;0,Ф2Заполн!AZ31,"-")</f>
        <v>172</v>
      </c>
      <c r="BA31" s="1160"/>
      <c r="BB31" s="1160"/>
      <c r="BC31" s="1160"/>
      <c r="BD31" s="1160"/>
      <c r="BE31" s="1160"/>
      <c r="BF31" s="1160"/>
      <c r="BG31" s="1160"/>
      <c r="BH31" s="1224"/>
      <c r="BI31" s="1150">
        <f>IF(Ф2Заполн!BI31&gt;0,Ф2Заполн!BI31,"-")</f>
        <v>1</v>
      </c>
      <c r="BJ31" s="1150"/>
      <c r="BK31" s="1150"/>
      <c r="BL31" s="1150"/>
      <c r="BM31" s="1150"/>
      <c r="BN31" s="1150"/>
      <c r="BO31" s="1150"/>
      <c r="BP31" s="1150"/>
      <c r="BQ31" s="1150"/>
      <c r="BR31" s="1150"/>
      <c r="BS31" s="1150"/>
    </row>
    <row r="32" spans="3:76" ht="26.25" customHeight="1" x14ac:dyDescent="0.2">
      <c r="C32" s="1217" t="s">
        <v>211</v>
      </c>
      <c r="D32" s="1218"/>
      <c r="E32" s="1218"/>
      <c r="F32" s="1218"/>
      <c r="G32" s="1218"/>
      <c r="H32" s="1218"/>
      <c r="I32" s="1218"/>
      <c r="J32" s="1218"/>
      <c r="K32" s="1218"/>
      <c r="L32" s="1218"/>
      <c r="M32" s="1218"/>
      <c r="N32" s="1218"/>
      <c r="O32" s="1218"/>
      <c r="P32" s="1218"/>
      <c r="Q32" s="1218"/>
      <c r="R32" s="1218"/>
      <c r="S32" s="1218"/>
      <c r="T32" s="1218"/>
      <c r="U32" s="1218"/>
      <c r="V32" s="1218"/>
      <c r="W32" s="1218"/>
      <c r="X32" s="1218"/>
      <c r="Y32" s="1218"/>
      <c r="Z32" s="1218"/>
      <c r="AA32" s="1218"/>
      <c r="AB32" s="1218"/>
      <c r="AC32" s="1218"/>
      <c r="AD32" s="1218"/>
      <c r="AE32" s="1218"/>
      <c r="AF32" s="1218"/>
      <c r="AG32" s="1218"/>
      <c r="AH32" s="1218"/>
      <c r="AI32" s="1218"/>
      <c r="AJ32" s="1218"/>
      <c r="AK32" s="1218"/>
      <c r="AL32" s="1218"/>
      <c r="AM32" s="1218"/>
      <c r="AN32" s="1218"/>
      <c r="AO32" s="1218"/>
      <c r="AP32" s="1218"/>
      <c r="AQ32" s="1218"/>
      <c r="AR32" s="1218"/>
      <c r="AS32" s="1218"/>
      <c r="AT32" s="1219"/>
      <c r="AU32" s="1192">
        <v>2121</v>
      </c>
      <c r="AV32" s="1214"/>
      <c r="AW32" s="1214"/>
      <c r="AX32" s="1220"/>
      <c r="AY32" s="355">
        <f>Ф2Заполн!AY32</f>
        <v>0</v>
      </c>
      <c r="AZ32" s="1221" t="str">
        <f>IF(Ф2Заполн!AZ32&gt;0,Ф2Заполн!AZ32,"-")</f>
        <v>-</v>
      </c>
      <c r="BA32" s="1143"/>
      <c r="BB32" s="1143"/>
      <c r="BC32" s="1143"/>
      <c r="BD32" s="1143"/>
      <c r="BE32" s="1143"/>
      <c r="BF32" s="1143"/>
      <c r="BG32" s="1143"/>
      <c r="BH32" s="1222"/>
      <c r="BI32" s="1150" t="str">
        <f>IF(Ф2Заполн!BI32&gt;0,Ф2Заполн!BI32,"-")</f>
        <v>-</v>
      </c>
      <c r="BJ32" s="1150"/>
      <c r="BK32" s="1150"/>
      <c r="BL32" s="1150"/>
      <c r="BM32" s="1150"/>
      <c r="BN32" s="1150"/>
      <c r="BO32" s="1150"/>
      <c r="BP32" s="1150"/>
      <c r="BQ32" s="1150"/>
      <c r="BR32" s="1150"/>
      <c r="BS32" s="1150"/>
    </row>
    <row r="33" spans="3:71" ht="26.25" customHeight="1" x14ac:dyDescent="0.2">
      <c r="C33" s="1217" t="s">
        <v>212</v>
      </c>
      <c r="D33" s="1218"/>
      <c r="E33" s="1218"/>
      <c r="F33" s="1218"/>
      <c r="G33" s="1218"/>
      <c r="H33" s="1218"/>
      <c r="I33" s="1218"/>
      <c r="J33" s="1218"/>
      <c r="K33" s="1218"/>
      <c r="L33" s="1218"/>
      <c r="M33" s="1218"/>
      <c r="N33" s="1218"/>
      <c r="O33" s="1218"/>
      <c r="P33" s="1218"/>
      <c r="Q33" s="1218"/>
      <c r="R33" s="1218"/>
      <c r="S33" s="1218"/>
      <c r="T33" s="1218"/>
      <c r="U33" s="1218"/>
      <c r="V33" s="1218"/>
      <c r="W33" s="1218"/>
      <c r="X33" s="1218"/>
      <c r="Y33" s="1218"/>
      <c r="Z33" s="1218"/>
      <c r="AA33" s="1218"/>
      <c r="AB33" s="1218"/>
      <c r="AC33" s="1218"/>
      <c r="AD33" s="1218"/>
      <c r="AE33" s="1218"/>
      <c r="AF33" s="1218"/>
      <c r="AG33" s="1218"/>
      <c r="AH33" s="1218"/>
      <c r="AI33" s="1218"/>
      <c r="AJ33" s="1218"/>
      <c r="AK33" s="1218"/>
      <c r="AL33" s="1218"/>
      <c r="AM33" s="1218"/>
      <c r="AN33" s="1218"/>
      <c r="AO33" s="1218"/>
      <c r="AP33" s="1218"/>
      <c r="AQ33" s="1218"/>
      <c r="AR33" s="1218"/>
      <c r="AS33" s="1218"/>
      <c r="AT33" s="1219"/>
      <c r="AU33" s="1192">
        <v>2122</v>
      </c>
      <c r="AV33" s="1214"/>
      <c r="AW33" s="1214"/>
      <c r="AX33" s="1220"/>
      <c r="AY33" s="355">
        <f>Ф2Заполн!AY33</f>
        <v>0</v>
      </c>
      <c r="AZ33" s="1221" t="str">
        <f>IF(Ф2Заполн!AZ33&gt;0,Ф2Заполн!AZ33,"-")</f>
        <v>-</v>
      </c>
      <c r="BA33" s="1143"/>
      <c r="BB33" s="1143"/>
      <c r="BC33" s="1143"/>
      <c r="BD33" s="1143"/>
      <c r="BE33" s="1143"/>
      <c r="BF33" s="1143"/>
      <c r="BG33" s="1143"/>
      <c r="BH33" s="1222"/>
      <c r="BI33" s="1150" t="str">
        <f>IF(Ф2Заполн!BI33&gt;0,Ф2Заполн!BI33,"-")</f>
        <v>-</v>
      </c>
      <c r="BJ33" s="1150"/>
      <c r="BK33" s="1150"/>
      <c r="BL33" s="1150"/>
      <c r="BM33" s="1150"/>
      <c r="BN33" s="1150"/>
      <c r="BO33" s="1150"/>
      <c r="BP33" s="1150"/>
      <c r="BQ33" s="1150"/>
      <c r="BR33" s="1150"/>
      <c r="BS33" s="1150"/>
    </row>
    <row r="34" spans="3:71" ht="13.5" customHeight="1" x14ac:dyDescent="0.2">
      <c r="C34" s="1191" t="s">
        <v>213</v>
      </c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91"/>
      <c r="AC34" s="1191"/>
      <c r="AD34" s="1191"/>
      <c r="AE34" s="1191"/>
      <c r="AF34" s="1191"/>
      <c r="AG34" s="1191"/>
      <c r="AH34" s="1191"/>
      <c r="AI34" s="1191"/>
      <c r="AJ34" s="1191"/>
      <c r="AK34" s="1191"/>
      <c r="AL34" s="1191"/>
      <c r="AM34" s="1191"/>
      <c r="AN34" s="1191"/>
      <c r="AO34" s="1191"/>
      <c r="AP34" s="1191"/>
      <c r="AQ34" s="1191"/>
      <c r="AR34" s="1191"/>
      <c r="AS34" s="1191"/>
      <c r="AT34" s="1191"/>
      <c r="AU34" s="970">
        <v>2130</v>
      </c>
      <c r="AV34" s="970"/>
      <c r="AW34" s="970"/>
      <c r="AX34" s="970"/>
      <c r="AY34" s="351">
        <f>Ф2Заполн!AY34</f>
        <v>18</v>
      </c>
      <c r="AZ34" s="89" t="s">
        <v>121</v>
      </c>
      <c r="BA34" s="1214">
        <f>IF(Ф2Заполн!BA34&gt;0,Ф2Заполн!BA34,"-")</f>
        <v>297</v>
      </c>
      <c r="BB34" s="1214"/>
      <c r="BC34" s="1214"/>
      <c r="BD34" s="1214"/>
      <c r="BE34" s="1214"/>
      <c r="BF34" s="1214"/>
      <c r="BG34" s="1214"/>
      <c r="BH34" s="90" t="s">
        <v>122</v>
      </c>
      <c r="BI34" s="94" t="s">
        <v>121</v>
      </c>
      <c r="BJ34" s="1215">
        <f>IF(Ф2Заполн!BJ34&gt;0,Ф2Заполн!BJ34,"-")</f>
        <v>144</v>
      </c>
      <c r="BK34" s="1215"/>
      <c r="BL34" s="1215"/>
      <c r="BM34" s="1215"/>
      <c r="BN34" s="1215"/>
      <c r="BO34" s="1215"/>
      <c r="BP34" s="1215"/>
      <c r="BQ34" s="1215"/>
      <c r="BR34" s="1215"/>
      <c r="BS34" s="95" t="s">
        <v>122</v>
      </c>
    </row>
    <row r="35" spans="3:71" ht="13.5" customHeight="1" x14ac:dyDescent="0.2">
      <c r="C35" s="1191" t="s">
        <v>214</v>
      </c>
      <c r="D35" s="1191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1"/>
      <c r="V35" s="1191"/>
      <c r="W35" s="1191"/>
      <c r="X35" s="1191"/>
      <c r="Y35" s="1191"/>
      <c r="Z35" s="1191"/>
      <c r="AA35" s="1191"/>
      <c r="AB35" s="1191"/>
      <c r="AC35" s="1191"/>
      <c r="AD35" s="1191"/>
      <c r="AE35" s="1191"/>
      <c r="AF35" s="1191"/>
      <c r="AG35" s="1191"/>
      <c r="AH35" s="1191"/>
      <c r="AI35" s="1191"/>
      <c r="AJ35" s="1191"/>
      <c r="AK35" s="1191"/>
      <c r="AL35" s="1191"/>
      <c r="AM35" s="1191"/>
      <c r="AN35" s="1191"/>
      <c r="AO35" s="1191"/>
      <c r="AP35" s="1191"/>
      <c r="AQ35" s="1191"/>
      <c r="AR35" s="1191"/>
      <c r="AS35" s="1191"/>
      <c r="AT35" s="1191"/>
      <c r="AU35" s="970">
        <v>2150</v>
      </c>
      <c r="AV35" s="970"/>
      <c r="AW35" s="970"/>
      <c r="AX35" s="970"/>
      <c r="AY35" s="351">
        <f>Ф2Заполн!AY35</f>
        <v>0</v>
      </c>
      <c r="AZ35" s="89" t="s">
        <v>121</v>
      </c>
      <c r="BA35" s="1214" t="str">
        <f>IF(Ф2Заполн!BA35&gt;0,Ф2Заполн!BA35,"-")</f>
        <v>-</v>
      </c>
      <c r="BB35" s="1214"/>
      <c r="BC35" s="1214"/>
      <c r="BD35" s="1214"/>
      <c r="BE35" s="1214"/>
      <c r="BF35" s="1214"/>
      <c r="BG35" s="1214"/>
      <c r="BH35" s="90" t="s">
        <v>122</v>
      </c>
      <c r="BI35" s="94" t="s">
        <v>121</v>
      </c>
      <c r="BJ35" s="1215" t="str">
        <f>IF(Ф2Заполн!BJ35&gt;0,Ф2Заполн!BJ35,"-")</f>
        <v>-</v>
      </c>
      <c r="BK35" s="1215"/>
      <c r="BL35" s="1215"/>
      <c r="BM35" s="1215"/>
      <c r="BN35" s="1215"/>
      <c r="BO35" s="1215"/>
      <c r="BP35" s="1215"/>
      <c r="BQ35" s="1215"/>
      <c r="BR35" s="1215"/>
      <c r="BS35" s="95" t="s">
        <v>122</v>
      </c>
    </row>
    <row r="36" spans="3:71" ht="13.5" customHeight="1" x14ac:dyDescent="0.2">
      <c r="C36" s="1216" t="s">
        <v>215</v>
      </c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6"/>
      <c r="AH36" s="1216"/>
      <c r="AI36" s="1216"/>
      <c r="AJ36" s="1216"/>
      <c r="AK36" s="1216"/>
      <c r="AL36" s="1216"/>
      <c r="AM36" s="1216"/>
      <c r="AN36" s="1216"/>
      <c r="AO36" s="1216"/>
      <c r="AP36" s="1216"/>
      <c r="AQ36" s="1216"/>
      <c r="AR36" s="1216"/>
      <c r="AS36" s="1216"/>
      <c r="AT36" s="1216"/>
      <c r="AU36" s="970">
        <v>2180</v>
      </c>
      <c r="AV36" s="970"/>
      <c r="AW36" s="970"/>
      <c r="AX36" s="970"/>
      <c r="AY36" s="351">
        <f>Ф2Заполн!AY36</f>
        <v>17</v>
      </c>
      <c r="AZ36" s="89" t="s">
        <v>121</v>
      </c>
      <c r="BA36" s="1214">
        <f>IF(Ф2Заполн!BA36&gt;0,Ф2Заполн!BA36,"-")</f>
        <v>746</v>
      </c>
      <c r="BB36" s="1214"/>
      <c r="BC36" s="1214"/>
      <c r="BD36" s="1214"/>
      <c r="BE36" s="1214"/>
      <c r="BF36" s="1214"/>
      <c r="BG36" s="1214"/>
      <c r="BH36" s="90" t="s">
        <v>122</v>
      </c>
      <c r="BI36" s="94" t="s">
        <v>121</v>
      </c>
      <c r="BJ36" s="1215">
        <f>IF(Ф2Заполн!BJ36&gt;0,Ф2Заполн!BJ36,"-")</f>
        <v>330</v>
      </c>
      <c r="BK36" s="1215"/>
      <c r="BL36" s="1215"/>
      <c r="BM36" s="1215"/>
      <c r="BN36" s="1215"/>
      <c r="BO36" s="1215"/>
      <c r="BP36" s="1215"/>
      <c r="BQ36" s="1215"/>
      <c r="BR36" s="1215"/>
      <c r="BS36" s="95" t="s">
        <v>122</v>
      </c>
    </row>
    <row r="37" spans="3:71" ht="27" customHeight="1" x14ac:dyDescent="0.2">
      <c r="C37" s="1217" t="s">
        <v>216</v>
      </c>
      <c r="D37" s="1218"/>
      <c r="E37" s="1218"/>
      <c r="F37" s="1218"/>
      <c r="G37" s="1218"/>
      <c r="H37" s="1218"/>
      <c r="I37" s="1218"/>
      <c r="J37" s="1218"/>
      <c r="K37" s="1218"/>
      <c r="L37" s="1218"/>
      <c r="M37" s="1218"/>
      <c r="N37" s="1218"/>
      <c r="O37" s="1218"/>
      <c r="P37" s="1218"/>
      <c r="Q37" s="1218"/>
      <c r="R37" s="1218"/>
      <c r="S37" s="1218"/>
      <c r="T37" s="1218"/>
      <c r="U37" s="1218"/>
      <c r="V37" s="1218"/>
      <c r="W37" s="1218"/>
      <c r="X37" s="1218"/>
      <c r="Y37" s="1218"/>
      <c r="Z37" s="1218"/>
      <c r="AA37" s="1218"/>
      <c r="AB37" s="1218"/>
      <c r="AC37" s="1218"/>
      <c r="AD37" s="1218"/>
      <c r="AE37" s="1218"/>
      <c r="AF37" s="1218"/>
      <c r="AG37" s="1218"/>
      <c r="AH37" s="1218"/>
      <c r="AI37" s="1218"/>
      <c r="AJ37" s="1218"/>
      <c r="AK37" s="1218"/>
      <c r="AL37" s="1218"/>
      <c r="AM37" s="1218"/>
      <c r="AN37" s="1218"/>
      <c r="AO37" s="1218"/>
      <c r="AP37" s="1218"/>
      <c r="AQ37" s="1218"/>
      <c r="AR37" s="1218"/>
      <c r="AS37" s="1218"/>
      <c r="AT37" s="1219"/>
      <c r="AU37" s="1192">
        <v>2181</v>
      </c>
      <c r="AV37" s="1214"/>
      <c r="AW37" s="1214"/>
      <c r="AX37" s="1220"/>
      <c r="AY37" s="355">
        <f>Ф2Заполн!AY37</f>
        <v>0</v>
      </c>
      <c r="AZ37" s="89" t="s">
        <v>121</v>
      </c>
      <c r="BA37" s="1214" t="str">
        <f>IF(Ф2Заполн!BA37&gt;0,Ф2Заполн!BA37,"-")</f>
        <v>-</v>
      </c>
      <c r="BB37" s="1214"/>
      <c r="BC37" s="1214"/>
      <c r="BD37" s="1214"/>
      <c r="BE37" s="1214"/>
      <c r="BF37" s="1214"/>
      <c r="BG37" s="1214"/>
      <c r="BH37" s="90" t="s">
        <v>122</v>
      </c>
      <c r="BI37" s="94" t="s">
        <v>121</v>
      </c>
      <c r="BJ37" s="1215" t="str">
        <f>IF(Ф2Заполн!BJ37&gt;0,Ф2Заполн!BJ37,"-")</f>
        <v>-</v>
      </c>
      <c r="BK37" s="1215"/>
      <c r="BL37" s="1215"/>
      <c r="BM37" s="1215"/>
      <c r="BN37" s="1215"/>
      <c r="BO37" s="1215"/>
      <c r="BP37" s="1215"/>
      <c r="BQ37" s="1215"/>
      <c r="BR37" s="1215"/>
      <c r="BS37" s="95" t="s">
        <v>122</v>
      </c>
    </row>
    <row r="38" spans="3:71" ht="26.25" customHeight="1" x14ac:dyDescent="0.2">
      <c r="C38" s="1217" t="s">
        <v>217</v>
      </c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18"/>
      <c r="O38" s="1218"/>
      <c r="P38" s="1218"/>
      <c r="Q38" s="1218"/>
      <c r="R38" s="1218"/>
      <c r="S38" s="1218"/>
      <c r="T38" s="1218"/>
      <c r="U38" s="1218"/>
      <c r="V38" s="1218"/>
      <c r="W38" s="1218"/>
      <c r="X38" s="1218"/>
      <c r="Y38" s="1218"/>
      <c r="Z38" s="1218"/>
      <c r="AA38" s="1218"/>
      <c r="AB38" s="1218"/>
      <c r="AC38" s="1218"/>
      <c r="AD38" s="1218"/>
      <c r="AE38" s="1218"/>
      <c r="AF38" s="1218"/>
      <c r="AG38" s="1218"/>
      <c r="AH38" s="1218"/>
      <c r="AI38" s="1218"/>
      <c r="AJ38" s="1218"/>
      <c r="AK38" s="1218"/>
      <c r="AL38" s="1218"/>
      <c r="AM38" s="1218"/>
      <c r="AN38" s="1218"/>
      <c r="AO38" s="1218"/>
      <c r="AP38" s="1218"/>
      <c r="AQ38" s="1218"/>
      <c r="AR38" s="1218"/>
      <c r="AS38" s="1218"/>
      <c r="AT38" s="1219"/>
      <c r="AU38" s="1192">
        <v>2182</v>
      </c>
      <c r="AV38" s="1214"/>
      <c r="AW38" s="1214"/>
      <c r="AX38" s="1220"/>
      <c r="AY38" s="355">
        <f>Ф2Заполн!AY38</f>
        <v>0</v>
      </c>
      <c r="AZ38" s="89" t="s">
        <v>121</v>
      </c>
      <c r="BA38" s="1214" t="str">
        <f>IF(Ф2Заполн!BA38&gt;0,Ф2Заполн!BA38,"-")</f>
        <v>-</v>
      </c>
      <c r="BB38" s="1214"/>
      <c r="BC38" s="1214"/>
      <c r="BD38" s="1214"/>
      <c r="BE38" s="1214"/>
      <c r="BF38" s="1214"/>
      <c r="BG38" s="1214"/>
      <c r="BH38" s="90" t="s">
        <v>122</v>
      </c>
      <c r="BI38" s="94" t="s">
        <v>121</v>
      </c>
      <c r="BJ38" s="1215" t="str">
        <f>IF(Ф2Заполн!BJ38&gt;0,Ф2Заполн!BJ38,"-")</f>
        <v>-</v>
      </c>
      <c r="BK38" s="1215"/>
      <c r="BL38" s="1215"/>
      <c r="BM38" s="1215"/>
      <c r="BN38" s="1215"/>
      <c r="BO38" s="1215"/>
      <c r="BP38" s="1215"/>
      <c r="BQ38" s="1215"/>
      <c r="BR38" s="1215"/>
      <c r="BS38" s="95" t="s">
        <v>122</v>
      </c>
    </row>
    <row r="39" spans="3:71" ht="13.5" customHeight="1" x14ac:dyDescent="0.2">
      <c r="C39" s="1164" t="s">
        <v>218</v>
      </c>
      <c r="D39" s="1165"/>
      <c r="E39" s="1165"/>
      <c r="F39" s="1165"/>
      <c r="G39" s="1165"/>
      <c r="H39" s="1165"/>
      <c r="I39" s="1165"/>
      <c r="J39" s="1165"/>
      <c r="K39" s="1165"/>
      <c r="L39" s="1165"/>
      <c r="M39" s="1165"/>
      <c r="N39" s="1165"/>
      <c r="O39" s="1165"/>
      <c r="P39" s="1165"/>
      <c r="Q39" s="1165"/>
      <c r="R39" s="1165"/>
      <c r="S39" s="1165"/>
      <c r="T39" s="1165"/>
      <c r="U39" s="1165"/>
      <c r="V39" s="1165"/>
      <c r="W39" s="1165"/>
      <c r="X39" s="1165"/>
      <c r="Y39" s="1165"/>
      <c r="Z39" s="1165"/>
      <c r="AA39" s="1165"/>
      <c r="AB39" s="1165"/>
      <c r="AC39" s="1165"/>
      <c r="AD39" s="1165"/>
      <c r="AE39" s="1165"/>
      <c r="AF39" s="1165"/>
      <c r="AG39" s="1165"/>
      <c r="AH39" s="1165"/>
      <c r="AI39" s="1165"/>
      <c r="AJ39" s="1165"/>
      <c r="AK39" s="1165"/>
      <c r="AL39" s="1165"/>
      <c r="AM39" s="1165"/>
      <c r="AN39" s="1165"/>
      <c r="AO39" s="1165"/>
      <c r="AP39" s="1165"/>
      <c r="AQ39" s="1165"/>
      <c r="AR39" s="1165"/>
      <c r="AS39" s="1165"/>
      <c r="AT39" s="1166"/>
      <c r="AU39" s="1201">
        <v>2190</v>
      </c>
      <c r="AV39" s="1202"/>
      <c r="AW39" s="1202"/>
      <c r="AX39" s="1203"/>
      <c r="AY39" s="1212">
        <f>Ф2Заполн!AY39</f>
        <v>0</v>
      </c>
      <c r="AZ39" s="1173">
        <f>IF(Ф2Заполн!AZ39&gt;0,Ф2Заполн!AZ39,"-")</f>
        <v>379</v>
      </c>
      <c r="BA39" s="1174"/>
      <c r="BB39" s="1174"/>
      <c r="BC39" s="1174"/>
      <c r="BD39" s="1174"/>
      <c r="BE39" s="1174"/>
      <c r="BF39" s="1174"/>
      <c r="BG39" s="1174"/>
      <c r="BH39" s="1175"/>
      <c r="BI39" s="1179">
        <f>IF(Ф2Заполн!BI39&gt;0,Ф2Заполн!BI39,"-")</f>
        <v>166</v>
      </c>
      <c r="BJ39" s="1180"/>
      <c r="BK39" s="1180"/>
      <c r="BL39" s="1180"/>
      <c r="BM39" s="1180"/>
      <c r="BN39" s="1180"/>
      <c r="BO39" s="1180"/>
      <c r="BP39" s="1180"/>
      <c r="BQ39" s="1180"/>
      <c r="BR39" s="1180"/>
      <c r="BS39" s="1181"/>
    </row>
    <row r="40" spans="3:71" ht="13.5" customHeight="1" x14ac:dyDescent="0.2">
      <c r="C40" s="1185" t="s">
        <v>204</v>
      </c>
      <c r="D40" s="1186"/>
      <c r="E40" s="1186"/>
      <c r="F40" s="1186"/>
      <c r="G40" s="1186"/>
      <c r="H40" s="1186"/>
      <c r="I40" s="1186"/>
      <c r="J40" s="1186"/>
      <c r="K40" s="1186"/>
      <c r="L40" s="1186"/>
      <c r="M40" s="1186"/>
      <c r="N40" s="1186"/>
      <c r="O40" s="1186"/>
      <c r="P40" s="1186"/>
      <c r="Q40" s="1186"/>
      <c r="R40" s="1186"/>
      <c r="S40" s="1186"/>
      <c r="T40" s="1186"/>
      <c r="U40" s="1186"/>
      <c r="V40" s="1186"/>
      <c r="W40" s="1186"/>
      <c r="X40" s="1186"/>
      <c r="Y40" s="1186"/>
      <c r="Z40" s="1186"/>
      <c r="AA40" s="1186"/>
      <c r="AB40" s="1186"/>
      <c r="AC40" s="1186"/>
      <c r="AD40" s="1186"/>
      <c r="AE40" s="1186"/>
      <c r="AF40" s="1186"/>
      <c r="AG40" s="1186"/>
      <c r="AH40" s="1186"/>
      <c r="AI40" s="1186"/>
      <c r="AJ40" s="1186"/>
      <c r="AK40" s="1186"/>
      <c r="AL40" s="1186"/>
      <c r="AM40" s="1186"/>
      <c r="AN40" s="1186"/>
      <c r="AO40" s="1186"/>
      <c r="AP40" s="1186"/>
      <c r="AQ40" s="1186"/>
      <c r="AR40" s="1186"/>
      <c r="AS40" s="1186"/>
      <c r="AT40" s="1187"/>
      <c r="AU40" s="1204"/>
      <c r="AV40" s="1205"/>
      <c r="AW40" s="1205"/>
      <c r="AX40" s="1206"/>
      <c r="AY40" s="1213"/>
      <c r="AZ40" s="1176"/>
      <c r="BA40" s="1177"/>
      <c r="BB40" s="1177"/>
      <c r="BC40" s="1177"/>
      <c r="BD40" s="1177"/>
      <c r="BE40" s="1177"/>
      <c r="BF40" s="1177"/>
      <c r="BG40" s="1177"/>
      <c r="BH40" s="1178"/>
      <c r="BI40" s="1182"/>
      <c r="BJ40" s="1183"/>
      <c r="BK40" s="1183"/>
      <c r="BL40" s="1183"/>
      <c r="BM40" s="1183"/>
      <c r="BN40" s="1183"/>
      <c r="BO40" s="1183"/>
      <c r="BP40" s="1183"/>
      <c r="BQ40" s="1183"/>
      <c r="BR40" s="1183"/>
      <c r="BS40" s="1184"/>
    </row>
    <row r="41" spans="3:71" ht="13.5" customHeight="1" x14ac:dyDescent="0.2">
      <c r="C41" s="1159" t="s">
        <v>205</v>
      </c>
      <c r="D41" s="1159"/>
      <c r="E41" s="1159"/>
      <c r="F41" s="1159"/>
      <c r="G41" s="1159"/>
      <c r="H41" s="1159"/>
      <c r="I41" s="1159"/>
      <c r="J41" s="1159"/>
      <c r="K41" s="1159"/>
      <c r="L41" s="1159"/>
      <c r="M41" s="1159"/>
      <c r="N41" s="1159"/>
      <c r="O41" s="1159"/>
      <c r="P41" s="1159"/>
      <c r="Q41" s="1159"/>
      <c r="R41" s="1159"/>
      <c r="S41" s="1159"/>
      <c r="T41" s="1159"/>
      <c r="U41" s="1159"/>
      <c r="V41" s="1159"/>
      <c r="W41" s="1159"/>
      <c r="X41" s="1159"/>
      <c r="Y41" s="1159"/>
      <c r="Z41" s="1159"/>
      <c r="AA41" s="1159"/>
      <c r="AB41" s="1159"/>
      <c r="AC41" s="1159"/>
      <c r="AD41" s="1159"/>
      <c r="AE41" s="1159"/>
      <c r="AF41" s="1159"/>
      <c r="AG41" s="1159"/>
      <c r="AH41" s="1159"/>
      <c r="AI41" s="1159"/>
      <c r="AJ41" s="1159"/>
      <c r="AK41" s="1159"/>
      <c r="AL41" s="1159"/>
      <c r="AM41" s="1159"/>
      <c r="AN41" s="1159"/>
      <c r="AO41" s="1159"/>
      <c r="AP41" s="1159"/>
      <c r="AQ41" s="1159"/>
      <c r="AR41" s="1159"/>
      <c r="AS41" s="1159"/>
      <c r="AT41" s="1159"/>
      <c r="AU41" s="970">
        <v>2195</v>
      </c>
      <c r="AV41" s="970"/>
      <c r="AW41" s="970"/>
      <c r="AX41" s="970"/>
      <c r="AY41" s="351">
        <f>Ф2Заполн!AY41</f>
        <v>0</v>
      </c>
      <c r="AZ41" s="98" t="s">
        <v>121</v>
      </c>
      <c r="BA41" s="1160" t="str">
        <f>IF(Ф2Заполн!BA41&gt;0,Ф2Заполн!BA41,"-")</f>
        <v>-</v>
      </c>
      <c r="BB41" s="1160"/>
      <c r="BC41" s="1160"/>
      <c r="BD41" s="1160"/>
      <c r="BE41" s="1160"/>
      <c r="BF41" s="1160"/>
      <c r="BG41" s="1160"/>
      <c r="BH41" s="99" t="s">
        <v>122</v>
      </c>
      <c r="BI41" s="100" t="s">
        <v>121</v>
      </c>
      <c r="BJ41" s="1161" t="str">
        <f>IF(Ф2Заполн!BJ41&gt;0,Ф2Заполн!BJ41,"-")</f>
        <v>-</v>
      </c>
      <c r="BK41" s="1161"/>
      <c r="BL41" s="1161"/>
      <c r="BM41" s="1161"/>
      <c r="BN41" s="1161"/>
      <c r="BO41" s="1161"/>
      <c r="BP41" s="1161"/>
      <c r="BQ41" s="1161"/>
      <c r="BR41" s="1161"/>
      <c r="BS41" s="101" t="s">
        <v>122</v>
      </c>
    </row>
    <row r="42" spans="3:71" ht="13.5" customHeight="1" x14ac:dyDescent="0.2">
      <c r="C42" s="1191" t="s">
        <v>219</v>
      </c>
      <c r="D42" s="1191"/>
      <c r="E42" s="1191"/>
      <c r="F42" s="1191"/>
      <c r="G42" s="1191"/>
      <c r="H42" s="1191"/>
      <c r="I42" s="1191"/>
      <c r="J42" s="1191"/>
      <c r="K42" s="1191"/>
      <c r="L42" s="1191"/>
      <c r="M42" s="1191"/>
      <c r="N42" s="1191"/>
      <c r="O42" s="1191"/>
      <c r="P42" s="1191"/>
      <c r="Q42" s="1191"/>
      <c r="R42" s="1191"/>
      <c r="S42" s="1191"/>
      <c r="T42" s="1191"/>
      <c r="U42" s="1191"/>
      <c r="V42" s="1191"/>
      <c r="W42" s="1191"/>
      <c r="X42" s="1191"/>
      <c r="Y42" s="1191"/>
      <c r="Z42" s="1191"/>
      <c r="AA42" s="1191"/>
      <c r="AB42" s="1191"/>
      <c r="AC42" s="1191"/>
      <c r="AD42" s="1191"/>
      <c r="AE42" s="1191"/>
      <c r="AF42" s="1191"/>
      <c r="AG42" s="1191"/>
      <c r="AH42" s="1191"/>
      <c r="AI42" s="1191"/>
      <c r="AJ42" s="1191"/>
      <c r="AK42" s="1191"/>
      <c r="AL42" s="1191"/>
      <c r="AM42" s="1191"/>
      <c r="AN42" s="1191"/>
      <c r="AO42" s="1191"/>
      <c r="AP42" s="1191"/>
      <c r="AQ42" s="1191"/>
      <c r="AR42" s="1191"/>
      <c r="AS42" s="1191"/>
      <c r="AT42" s="1191"/>
      <c r="AU42" s="970">
        <v>2200</v>
      </c>
      <c r="AV42" s="970"/>
      <c r="AW42" s="970"/>
      <c r="AX42" s="970"/>
      <c r="AY42" s="347">
        <f>Ф2Заполн!AY42</f>
        <v>0</v>
      </c>
      <c r="AZ42" s="1142" t="str">
        <f>IF(Ф2Заполн!AZ42&gt;0,Ф2Заполн!AZ42,"-")</f>
        <v>-</v>
      </c>
      <c r="BA42" s="1142"/>
      <c r="BB42" s="1142"/>
      <c r="BC42" s="1142"/>
      <c r="BD42" s="1142"/>
      <c r="BE42" s="1142"/>
      <c r="BF42" s="1142"/>
      <c r="BG42" s="1142"/>
      <c r="BH42" s="1142"/>
      <c r="BI42" s="1150" t="str">
        <f>IF(Ф2Заполн!BI42&gt;0,Ф2Заполн!BI42,"-")</f>
        <v>-</v>
      </c>
      <c r="BJ42" s="1150"/>
      <c r="BK42" s="1150"/>
      <c r="BL42" s="1150"/>
      <c r="BM42" s="1150"/>
      <c r="BN42" s="1150"/>
      <c r="BO42" s="1150"/>
      <c r="BP42" s="1150"/>
      <c r="BQ42" s="1150"/>
      <c r="BR42" s="1150"/>
      <c r="BS42" s="1150"/>
    </row>
    <row r="43" spans="3:71" ht="13.5" customHeight="1" x14ac:dyDescent="0.2">
      <c r="C43" s="1191" t="s">
        <v>220</v>
      </c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1"/>
      <c r="AI43" s="1191"/>
      <c r="AJ43" s="1191"/>
      <c r="AK43" s="1191"/>
      <c r="AL43" s="1191"/>
      <c r="AM43" s="1191"/>
      <c r="AN43" s="1191"/>
      <c r="AO43" s="1191"/>
      <c r="AP43" s="1191"/>
      <c r="AQ43" s="1191"/>
      <c r="AR43" s="1191"/>
      <c r="AS43" s="1191"/>
      <c r="AT43" s="1191"/>
      <c r="AU43" s="970">
        <v>2220</v>
      </c>
      <c r="AV43" s="970"/>
      <c r="AW43" s="970"/>
      <c r="AX43" s="970"/>
      <c r="AY43" s="347">
        <f>Ф2Заполн!AY43</f>
        <v>0</v>
      </c>
      <c r="AZ43" s="1142" t="str">
        <f>IF(Ф2Заполн!AZ43&gt;0,Ф2Заполн!AZ43,"-")</f>
        <v>-</v>
      </c>
      <c r="BA43" s="1142"/>
      <c r="BB43" s="1142"/>
      <c r="BC43" s="1142"/>
      <c r="BD43" s="1142"/>
      <c r="BE43" s="1142"/>
      <c r="BF43" s="1142"/>
      <c r="BG43" s="1142"/>
      <c r="BH43" s="1142"/>
      <c r="BI43" s="1150" t="str">
        <f>IF(Ф2Заполн!BI43&gt;0,Ф2Заполн!BI43,"-")</f>
        <v>-</v>
      </c>
      <c r="BJ43" s="1150"/>
      <c r="BK43" s="1150"/>
      <c r="BL43" s="1150"/>
      <c r="BM43" s="1150"/>
      <c r="BN43" s="1150"/>
      <c r="BO43" s="1150"/>
      <c r="BP43" s="1150"/>
      <c r="BQ43" s="1150"/>
      <c r="BR43" s="1150"/>
      <c r="BS43" s="1150"/>
    </row>
    <row r="44" spans="3:71" ht="13.5" customHeight="1" x14ac:dyDescent="0.2">
      <c r="C44" s="1191" t="s">
        <v>221</v>
      </c>
      <c r="D44" s="1191"/>
      <c r="E44" s="1191"/>
      <c r="F44" s="1191"/>
      <c r="G44" s="1191"/>
      <c r="H44" s="1191"/>
      <c r="I44" s="1191"/>
      <c r="J44" s="1191"/>
      <c r="K44" s="1191"/>
      <c r="L44" s="1191"/>
      <c r="M44" s="1191"/>
      <c r="N44" s="1191"/>
      <c r="O44" s="1191"/>
      <c r="P44" s="1191"/>
      <c r="Q44" s="1191"/>
      <c r="R44" s="1191"/>
      <c r="S44" s="1191"/>
      <c r="T44" s="1191"/>
      <c r="U44" s="1191"/>
      <c r="V44" s="1191"/>
      <c r="W44" s="1191"/>
      <c r="X44" s="1191"/>
      <c r="Y44" s="1191"/>
      <c r="Z44" s="1191"/>
      <c r="AA44" s="1191"/>
      <c r="AB44" s="1191"/>
      <c r="AC44" s="1191"/>
      <c r="AD44" s="1191"/>
      <c r="AE44" s="1191"/>
      <c r="AF44" s="1191"/>
      <c r="AG44" s="1191"/>
      <c r="AH44" s="1191"/>
      <c r="AI44" s="1191"/>
      <c r="AJ44" s="1191"/>
      <c r="AK44" s="1191"/>
      <c r="AL44" s="1191"/>
      <c r="AM44" s="1191"/>
      <c r="AN44" s="1191"/>
      <c r="AO44" s="1191"/>
      <c r="AP44" s="1191"/>
      <c r="AQ44" s="1191"/>
      <c r="AR44" s="1191"/>
      <c r="AS44" s="1191"/>
      <c r="AT44" s="1191"/>
      <c r="AU44" s="970">
        <v>2240</v>
      </c>
      <c r="AV44" s="970"/>
      <c r="AW44" s="970"/>
      <c r="AX44" s="970"/>
      <c r="AY44" s="347">
        <f>Ф2Заполн!AY44</f>
        <v>0</v>
      </c>
      <c r="AZ44" s="1142" t="str">
        <f>IF(Ф2Заполн!AZ44&gt;0,Ф2Заполн!AZ44,"-")</f>
        <v>-</v>
      </c>
      <c r="BA44" s="1142"/>
      <c r="BB44" s="1142"/>
      <c r="BC44" s="1142"/>
      <c r="BD44" s="1142"/>
      <c r="BE44" s="1142"/>
      <c r="BF44" s="1142"/>
      <c r="BG44" s="1142"/>
      <c r="BH44" s="1142"/>
      <c r="BI44" s="1150" t="str">
        <f>IF(Ф2Заполн!BI44&gt;0,Ф2Заполн!BI44,"-")</f>
        <v>-</v>
      </c>
      <c r="BJ44" s="1150"/>
      <c r="BK44" s="1150"/>
      <c r="BL44" s="1150"/>
      <c r="BM44" s="1150"/>
      <c r="BN44" s="1150"/>
      <c r="BO44" s="1150"/>
      <c r="BP44" s="1150"/>
      <c r="BQ44" s="1150"/>
      <c r="BR44" s="1150"/>
      <c r="BS44" s="1150"/>
    </row>
    <row r="45" spans="3:71" ht="13.5" customHeight="1" x14ac:dyDescent="0.2">
      <c r="C45" s="1217" t="s">
        <v>222</v>
      </c>
      <c r="D45" s="1218"/>
      <c r="E45" s="1218"/>
      <c r="F45" s="1218"/>
      <c r="G45" s="1218"/>
      <c r="H45" s="1218"/>
      <c r="I45" s="1218"/>
      <c r="J45" s="1218"/>
      <c r="K45" s="1218"/>
      <c r="L45" s="1218"/>
      <c r="M45" s="1218"/>
      <c r="N45" s="1218"/>
      <c r="O45" s="1218"/>
      <c r="P45" s="1218"/>
      <c r="Q45" s="1218"/>
      <c r="R45" s="1218"/>
      <c r="S45" s="1218"/>
      <c r="T45" s="1218"/>
      <c r="U45" s="1218"/>
      <c r="V45" s="1218"/>
      <c r="W45" s="1218"/>
      <c r="X45" s="1218"/>
      <c r="Y45" s="1218"/>
      <c r="Z45" s="1218"/>
      <c r="AA45" s="1218"/>
      <c r="AB45" s="1218"/>
      <c r="AC45" s="1218"/>
      <c r="AD45" s="1218"/>
      <c r="AE45" s="1218"/>
      <c r="AF45" s="1218"/>
      <c r="AG45" s="1218"/>
      <c r="AH45" s="1218"/>
      <c r="AI45" s="1218"/>
      <c r="AJ45" s="1218"/>
      <c r="AK45" s="1218"/>
      <c r="AL45" s="1218"/>
      <c r="AM45" s="1218"/>
      <c r="AN45" s="1218"/>
      <c r="AO45" s="1218"/>
      <c r="AP45" s="1218"/>
      <c r="AQ45" s="1218"/>
      <c r="AR45" s="1218"/>
      <c r="AS45" s="1218"/>
      <c r="AT45" s="1219"/>
      <c r="AU45" s="1192">
        <v>2241</v>
      </c>
      <c r="AV45" s="1214"/>
      <c r="AW45" s="1214"/>
      <c r="AX45" s="1220"/>
      <c r="AY45" s="356">
        <f>Ф2Заполн!AY45</f>
        <v>0</v>
      </c>
      <c r="AZ45" s="1142" t="str">
        <f>IF(Ф2Заполн!AZ45&gt;0,Ф2Заполн!AZ45,"-")</f>
        <v>-</v>
      </c>
      <c r="BA45" s="1142"/>
      <c r="BB45" s="1142"/>
      <c r="BC45" s="1142"/>
      <c r="BD45" s="1142"/>
      <c r="BE45" s="1142"/>
      <c r="BF45" s="1142"/>
      <c r="BG45" s="1142"/>
      <c r="BH45" s="1142"/>
      <c r="BI45" s="1150" t="str">
        <f>IF(Ф2Заполн!BI45&gt;0,Ф2Заполн!BI45,"-")</f>
        <v>-</v>
      </c>
      <c r="BJ45" s="1150"/>
      <c r="BK45" s="1150"/>
      <c r="BL45" s="1150"/>
      <c r="BM45" s="1150"/>
      <c r="BN45" s="1150"/>
      <c r="BO45" s="1150"/>
      <c r="BP45" s="1150"/>
      <c r="BQ45" s="1150"/>
      <c r="BR45" s="1150"/>
      <c r="BS45" s="1150"/>
    </row>
    <row r="46" spans="3:71" ht="13.5" customHeight="1" x14ac:dyDescent="0.2">
      <c r="C46" s="1191" t="s">
        <v>223</v>
      </c>
      <c r="D46" s="1191"/>
      <c r="E46" s="1191"/>
      <c r="F46" s="1191"/>
      <c r="G46" s="1191"/>
      <c r="H46" s="1191"/>
      <c r="I46" s="1191"/>
      <c r="J46" s="1191"/>
      <c r="K46" s="1191"/>
      <c r="L46" s="1191"/>
      <c r="M46" s="1191"/>
      <c r="N46" s="1191"/>
      <c r="O46" s="1191"/>
      <c r="P46" s="1191"/>
      <c r="Q46" s="1191"/>
      <c r="R46" s="1191"/>
      <c r="S46" s="1191"/>
      <c r="T46" s="1191"/>
      <c r="U46" s="1191"/>
      <c r="V46" s="1191"/>
      <c r="W46" s="1191"/>
      <c r="X46" s="1191"/>
      <c r="Y46" s="1191"/>
      <c r="Z46" s="1191"/>
      <c r="AA46" s="1191"/>
      <c r="AB46" s="1191"/>
      <c r="AC46" s="1191"/>
      <c r="AD46" s="1191"/>
      <c r="AE46" s="1191"/>
      <c r="AF46" s="1191"/>
      <c r="AG46" s="1191"/>
      <c r="AH46" s="1191"/>
      <c r="AI46" s="1191"/>
      <c r="AJ46" s="1191"/>
      <c r="AK46" s="1191"/>
      <c r="AL46" s="1191"/>
      <c r="AM46" s="1191"/>
      <c r="AN46" s="1191"/>
      <c r="AO46" s="1191"/>
      <c r="AP46" s="1191"/>
      <c r="AQ46" s="1191"/>
      <c r="AR46" s="1191"/>
      <c r="AS46" s="1191"/>
      <c r="AT46" s="1191"/>
      <c r="AU46" s="970">
        <v>2250</v>
      </c>
      <c r="AV46" s="970"/>
      <c r="AW46" s="970"/>
      <c r="AX46" s="970"/>
      <c r="AY46" s="351">
        <f>Ф2Заполн!AY46</f>
        <v>19</v>
      </c>
      <c r="AZ46" s="89" t="s">
        <v>121</v>
      </c>
      <c r="BA46" s="1214">
        <f>IF(Ф2Заполн!BA46&gt;0,Ф2Заполн!BA46,"-")</f>
        <v>119</v>
      </c>
      <c r="BB46" s="1214"/>
      <c r="BC46" s="1214"/>
      <c r="BD46" s="1214"/>
      <c r="BE46" s="1214"/>
      <c r="BF46" s="1214"/>
      <c r="BG46" s="1214"/>
      <c r="BH46" s="90" t="s">
        <v>122</v>
      </c>
      <c r="BI46" s="94" t="s">
        <v>121</v>
      </c>
      <c r="BJ46" s="1215" t="str">
        <f>IF(Ф2Заполн!BJ46&gt;0,Ф2Заполн!BJ46,"-")</f>
        <v>-</v>
      </c>
      <c r="BK46" s="1215"/>
      <c r="BL46" s="1215"/>
      <c r="BM46" s="1215"/>
      <c r="BN46" s="1215"/>
      <c r="BO46" s="1215"/>
      <c r="BP46" s="1215"/>
      <c r="BQ46" s="1215"/>
      <c r="BR46" s="1215"/>
      <c r="BS46" s="95" t="s">
        <v>122</v>
      </c>
    </row>
    <row r="47" spans="3:71" ht="13.5" customHeight="1" x14ac:dyDescent="0.2">
      <c r="C47" s="1191" t="s">
        <v>224</v>
      </c>
      <c r="D47" s="1191"/>
      <c r="E47" s="1191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1"/>
      <c r="T47" s="1191"/>
      <c r="U47" s="1191"/>
      <c r="V47" s="1191"/>
      <c r="W47" s="1191"/>
      <c r="X47" s="1191"/>
      <c r="Y47" s="1191"/>
      <c r="Z47" s="1191"/>
      <c r="AA47" s="1191"/>
      <c r="AB47" s="1191"/>
      <c r="AC47" s="1191"/>
      <c r="AD47" s="1191"/>
      <c r="AE47" s="1191"/>
      <c r="AF47" s="1191"/>
      <c r="AG47" s="1191"/>
      <c r="AH47" s="1191"/>
      <c r="AI47" s="1191"/>
      <c r="AJ47" s="1191"/>
      <c r="AK47" s="1191"/>
      <c r="AL47" s="1191"/>
      <c r="AM47" s="1191"/>
      <c r="AN47" s="1191"/>
      <c r="AO47" s="1191"/>
      <c r="AP47" s="1191"/>
      <c r="AQ47" s="1191"/>
      <c r="AR47" s="1191"/>
      <c r="AS47" s="1191"/>
      <c r="AT47" s="1191"/>
      <c r="AU47" s="970">
        <v>2255</v>
      </c>
      <c r="AV47" s="970"/>
      <c r="AW47" s="970"/>
      <c r="AX47" s="970"/>
      <c r="AY47" s="351">
        <f>Ф2Заполн!AY47</f>
        <v>0</v>
      </c>
      <c r="AZ47" s="89" t="s">
        <v>121</v>
      </c>
      <c r="BA47" s="1214" t="str">
        <f>IF(Ф2Заполн!BA47&gt;0,Ф2Заполн!BA47,"-")</f>
        <v>-</v>
      </c>
      <c r="BB47" s="1214"/>
      <c r="BC47" s="1214"/>
      <c r="BD47" s="1214"/>
      <c r="BE47" s="1214"/>
      <c r="BF47" s="1214"/>
      <c r="BG47" s="1214"/>
      <c r="BH47" s="90" t="s">
        <v>122</v>
      </c>
      <c r="BI47" s="94" t="s">
        <v>121</v>
      </c>
      <c r="BJ47" s="1215" t="str">
        <f>IF(Ф2Заполн!BJ47&gt;0,Ф2Заполн!BJ47,"-")</f>
        <v>-</v>
      </c>
      <c r="BK47" s="1215"/>
      <c r="BL47" s="1215"/>
      <c r="BM47" s="1215"/>
      <c r="BN47" s="1215"/>
      <c r="BO47" s="1215"/>
      <c r="BP47" s="1215"/>
      <c r="BQ47" s="1215"/>
      <c r="BR47" s="1215"/>
      <c r="BS47" s="95" t="s">
        <v>122</v>
      </c>
    </row>
    <row r="48" spans="3:71" ht="13.5" customHeight="1" x14ac:dyDescent="0.2">
      <c r="C48" s="1216" t="s">
        <v>225</v>
      </c>
      <c r="D48" s="1216"/>
      <c r="E48" s="1216"/>
      <c r="F48" s="1216"/>
      <c r="G48" s="1216"/>
      <c r="H48" s="1216"/>
      <c r="I48" s="1216"/>
      <c r="J48" s="1216"/>
      <c r="K48" s="1216"/>
      <c r="L48" s="1216"/>
      <c r="M48" s="1216"/>
      <c r="N48" s="1216"/>
      <c r="O48" s="1216"/>
      <c r="P48" s="1216"/>
      <c r="Q48" s="1216"/>
      <c r="R48" s="1216"/>
      <c r="S48" s="1216"/>
      <c r="T48" s="1216"/>
      <c r="U48" s="1216"/>
      <c r="V48" s="1216"/>
      <c r="W48" s="1216"/>
      <c r="X48" s="1216"/>
      <c r="Y48" s="1216"/>
      <c r="Z48" s="1216"/>
      <c r="AA48" s="1216"/>
      <c r="AB48" s="1216"/>
      <c r="AC48" s="1216"/>
      <c r="AD48" s="1216"/>
      <c r="AE48" s="1216"/>
      <c r="AF48" s="1216"/>
      <c r="AG48" s="1216"/>
      <c r="AH48" s="1216"/>
      <c r="AI48" s="1216"/>
      <c r="AJ48" s="1216"/>
      <c r="AK48" s="1216"/>
      <c r="AL48" s="1216"/>
      <c r="AM48" s="1216"/>
      <c r="AN48" s="1216"/>
      <c r="AO48" s="1216"/>
      <c r="AP48" s="1216"/>
      <c r="AQ48" s="1216"/>
      <c r="AR48" s="1216"/>
      <c r="AS48" s="1216"/>
      <c r="AT48" s="1216"/>
      <c r="AU48" s="970">
        <v>2270</v>
      </c>
      <c r="AV48" s="970"/>
      <c r="AW48" s="970"/>
      <c r="AX48" s="970"/>
      <c r="AY48" s="351">
        <f>Ф2Заполн!AY48</f>
        <v>0</v>
      </c>
      <c r="AZ48" s="89" t="s">
        <v>121</v>
      </c>
      <c r="BA48" s="1214" t="str">
        <f>IF(Ф2Заполн!BA48&gt;0,Ф2Заполн!BA48,"-")</f>
        <v>-</v>
      </c>
      <c r="BB48" s="1214"/>
      <c r="BC48" s="1214"/>
      <c r="BD48" s="1214"/>
      <c r="BE48" s="1214"/>
      <c r="BF48" s="1214"/>
      <c r="BG48" s="1214"/>
      <c r="BH48" s="90" t="s">
        <v>122</v>
      </c>
      <c r="BI48" s="94" t="s">
        <v>121</v>
      </c>
      <c r="BJ48" s="1215" t="str">
        <f>IF(Ф2Заполн!BJ48&gt;0,Ф2Заполн!BJ48,"-")</f>
        <v>-</v>
      </c>
      <c r="BK48" s="1215"/>
      <c r="BL48" s="1215"/>
      <c r="BM48" s="1215"/>
      <c r="BN48" s="1215"/>
      <c r="BO48" s="1215"/>
      <c r="BP48" s="1215"/>
      <c r="BQ48" s="1215"/>
      <c r="BR48" s="1215"/>
      <c r="BS48" s="95" t="s">
        <v>122</v>
      </c>
    </row>
    <row r="49" spans="1:76" s="31" customFormat="1" ht="13.5" customHeight="1" x14ac:dyDescent="0.2">
      <c r="A49" s="26"/>
      <c r="B49" s="26"/>
      <c r="C49" s="1193" t="s">
        <v>226</v>
      </c>
      <c r="D49" s="1194"/>
      <c r="E49" s="1194"/>
      <c r="F49" s="1194"/>
      <c r="G49" s="1194"/>
      <c r="H49" s="1194"/>
      <c r="I49" s="1194"/>
      <c r="J49" s="1194"/>
      <c r="K49" s="1194"/>
      <c r="L49" s="1194"/>
      <c r="M49" s="1194"/>
      <c r="N49" s="1194"/>
      <c r="O49" s="1194"/>
      <c r="P49" s="1194"/>
      <c r="Q49" s="1194"/>
      <c r="R49" s="1194"/>
      <c r="S49" s="1194"/>
      <c r="T49" s="1194"/>
      <c r="U49" s="1194"/>
      <c r="V49" s="1194"/>
      <c r="W49" s="1194"/>
      <c r="X49" s="1194"/>
      <c r="Y49" s="1194"/>
      <c r="Z49" s="1194"/>
      <c r="AA49" s="1194"/>
      <c r="AB49" s="1194"/>
      <c r="AC49" s="1194"/>
      <c r="AD49" s="1194"/>
      <c r="AE49" s="1194"/>
      <c r="AF49" s="1194"/>
      <c r="AG49" s="1194"/>
      <c r="AH49" s="1194"/>
      <c r="AI49" s="1194"/>
      <c r="AJ49" s="1194"/>
      <c r="AK49" s="1194"/>
      <c r="AL49" s="1194"/>
      <c r="AM49" s="1194"/>
      <c r="AN49" s="1194"/>
      <c r="AO49" s="1194"/>
      <c r="AP49" s="1194"/>
      <c r="AQ49" s="1194"/>
      <c r="AR49" s="1194"/>
      <c r="AS49" s="1194"/>
      <c r="AT49" s="1195"/>
      <c r="AU49" s="1196">
        <v>2275</v>
      </c>
      <c r="AV49" s="1197"/>
      <c r="AW49" s="1197"/>
      <c r="AX49" s="1198"/>
      <c r="AY49" s="352">
        <f>Ф2Заполн!AY49</f>
        <v>0</v>
      </c>
      <c r="AZ49" s="27" t="b">
        <f>IF(Ф2Заполн!BA49&lt;0,"(")</f>
        <v>0</v>
      </c>
      <c r="BA49" s="1199" t="str">
        <f>IF(Ф2Заполн!BA49&lt;&gt;0,ABS(Ф2Заполн!BA49),"-")</f>
        <v>-</v>
      </c>
      <c r="BB49" s="1199"/>
      <c r="BC49" s="1199"/>
      <c r="BD49" s="1199"/>
      <c r="BE49" s="1199"/>
      <c r="BF49" s="1199"/>
      <c r="BG49" s="1199"/>
      <c r="BH49" s="28" t="b">
        <f>IF(Ф2Заполн!BA49&lt;0,")")</f>
        <v>0</v>
      </c>
      <c r="BI49" s="29" t="b">
        <f>IF(Ф2Заполн!BJ49&lt;0,"(")</f>
        <v>0</v>
      </c>
      <c r="BJ49" s="1200" t="str">
        <f>IF(Ф2Заполн!BJ49&lt;&gt;0,ABS(Ф2Заполн!BJ49),"-")</f>
        <v>-</v>
      </c>
      <c r="BK49" s="1200"/>
      <c r="BL49" s="1200"/>
      <c r="BM49" s="1200"/>
      <c r="BN49" s="1200"/>
      <c r="BO49" s="1200"/>
      <c r="BP49" s="1200"/>
      <c r="BQ49" s="1200"/>
      <c r="BR49" s="1200"/>
      <c r="BS49" s="30" t="b">
        <f>IF(Ф2Заполн!BJ49&lt;0,")")</f>
        <v>0</v>
      </c>
      <c r="BT49" s="26"/>
      <c r="BW49" s="116"/>
    </row>
    <row r="50" spans="1:76" ht="13.5" customHeight="1" x14ac:dyDescent="0.2">
      <c r="C50" s="1164" t="s">
        <v>227</v>
      </c>
      <c r="D50" s="1165"/>
      <c r="E50" s="1165"/>
      <c r="F50" s="1165"/>
      <c r="G50" s="1165"/>
      <c r="H50" s="1165"/>
      <c r="I50" s="1165"/>
      <c r="J50" s="1165"/>
      <c r="K50" s="1165"/>
      <c r="L50" s="1165"/>
      <c r="M50" s="1165"/>
      <c r="N50" s="1165"/>
      <c r="O50" s="1165"/>
      <c r="P50" s="1165"/>
      <c r="Q50" s="1165"/>
      <c r="R50" s="1165"/>
      <c r="S50" s="1165"/>
      <c r="T50" s="1165"/>
      <c r="U50" s="1165"/>
      <c r="V50" s="1165"/>
      <c r="W50" s="1165"/>
      <c r="X50" s="1165"/>
      <c r="Y50" s="1165"/>
      <c r="Z50" s="1165"/>
      <c r="AA50" s="1165"/>
      <c r="AB50" s="1165"/>
      <c r="AC50" s="1165"/>
      <c r="AD50" s="1165"/>
      <c r="AE50" s="1165"/>
      <c r="AF50" s="1165"/>
      <c r="AG50" s="1165"/>
      <c r="AH50" s="1165"/>
      <c r="AI50" s="1165"/>
      <c r="AJ50" s="1165"/>
      <c r="AK50" s="1165"/>
      <c r="AL50" s="1165"/>
      <c r="AM50" s="1165"/>
      <c r="AN50" s="1165"/>
      <c r="AO50" s="1165"/>
      <c r="AP50" s="1165"/>
      <c r="AQ50" s="1165"/>
      <c r="AR50" s="1165"/>
      <c r="AS50" s="1165"/>
      <c r="AT50" s="1166"/>
      <c r="AU50" s="1201">
        <v>2290</v>
      </c>
      <c r="AV50" s="1202"/>
      <c r="AW50" s="1202"/>
      <c r="AX50" s="1203"/>
      <c r="AY50" s="1212">
        <f>Ф2Заполн!AY50</f>
        <v>0</v>
      </c>
      <c r="AZ50" s="1207">
        <f>IF(Ф2Заполн!AZ50&gt;0,Ф2Заполн!AZ50,"-")</f>
        <v>260</v>
      </c>
      <c r="BA50" s="1190"/>
      <c r="BB50" s="1190"/>
      <c r="BC50" s="1190"/>
      <c r="BD50" s="1190"/>
      <c r="BE50" s="1190"/>
      <c r="BF50" s="1190"/>
      <c r="BG50" s="1190"/>
      <c r="BH50" s="1208"/>
      <c r="BI50" s="1179">
        <f>IF(Ф2Заполн!BI50&gt;0,Ф2Заполн!BI50,"-")</f>
        <v>166</v>
      </c>
      <c r="BJ50" s="1180"/>
      <c r="BK50" s="1180"/>
      <c r="BL50" s="1180"/>
      <c r="BM50" s="1180"/>
      <c r="BN50" s="1180"/>
      <c r="BO50" s="1180"/>
      <c r="BP50" s="1180"/>
      <c r="BQ50" s="1180"/>
      <c r="BR50" s="1180"/>
      <c r="BS50" s="1181"/>
    </row>
    <row r="51" spans="1:76" ht="13.5" customHeight="1" x14ac:dyDescent="0.2">
      <c r="C51" s="1185" t="s">
        <v>204</v>
      </c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6"/>
      <c r="T51" s="1186"/>
      <c r="U51" s="1186"/>
      <c r="V51" s="1186"/>
      <c r="W51" s="1186"/>
      <c r="X51" s="1186"/>
      <c r="Y51" s="1186"/>
      <c r="Z51" s="1186"/>
      <c r="AA51" s="1186"/>
      <c r="AB51" s="1186"/>
      <c r="AC51" s="1186"/>
      <c r="AD51" s="1186"/>
      <c r="AE51" s="1186"/>
      <c r="AF51" s="1186"/>
      <c r="AG51" s="1186"/>
      <c r="AH51" s="1186"/>
      <c r="AI51" s="1186"/>
      <c r="AJ51" s="1186"/>
      <c r="AK51" s="1186"/>
      <c r="AL51" s="1186"/>
      <c r="AM51" s="1186"/>
      <c r="AN51" s="1186"/>
      <c r="AO51" s="1186"/>
      <c r="AP51" s="1186"/>
      <c r="AQ51" s="1186"/>
      <c r="AR51" s="1186"/>
      <c r="AS51" s="1186"/>
      <c r="AT51" s="1187"/>
      <c r="AU51" s="1204"/>
      <c r="AV51" s="1205"/>
      <c r="AW51" s="1205"/>
      <c r="AX51" s="1206"/>
      <c r="AY51" s="1213"/>
      <c r="AZ51" s="1209"/>
      <c r="BA51" s="1210"/>
      <c r="BB51" s="1210"/>
      <c r="BC51" s="1210"/>
      <c r="BD51" s="1210"/>
      <c r="BE51" s="1210"/>
      <c r="BF51" s="1210"/>
      <c r="BG51" s="1210"/>
      <c r="BH51" s="1211"/>
      <c r="BI51" s="1182"/>
      <c r="BJ51" s="1183"/>
      <c r="BK51" s="1183"/>
      <c r="BL51" s="1183"/>
      <c r="BM51" s="1183"/>
      <c r="BN51" s="1183"/>
      <c r="BO51" s="1183"/>
      <c r="BP51" s="1183"/>
      <c r="BQ51" s="1183"/>
      <c r="BR51" s="1183"/>
      <c r="BS51" s="1184"/>
    </row>
    <row r="52" spans="1:76" ht="13.5" customHeight="1" x14ac:dyDescent="0.2">
      <c r="C52" s="1159" t="s">
        <v>205</v>
      </c>
      <c r="D52" s="1159"/>
      <c r="E52" s="1159"/>
      <c r="F52" s="1159"/>
      <c r="G52" s="1159"/>
      <c r="H52" s="1159"/>
      <c r="I52" s="1159"/>
      <c r="J52" s="1159"/>
      <c r="K52" s="1159"/>
      <c r="L52" s="1159"/>
      <c r="M52" s="1159"/>
      <c r="N52" s="1159"/>
      <c r="O52" s="1159"/>
      <c r="P52" s="1159"/>
      <c r="Q52" s="1159"/>
      <c r="R52" s="1159"/>
      <c r="S52" s="1159"/>
      <c r="T52" s="1159"/>
      <c r="U52" s="1159"/>
      <c r="V52" s="1159"/>
      <c r="W52" s="1159"/>
      <c r="X52" s="1159"/>
      <c r="Y52" s="1159"/>
      <c r="Z52" s="1159"/>
      <c r="AA52" s="1159"/>
      <c r="AB52" s="1159"/>
      <c r="AC52" s="1159"/>
      <c r="AD52" s="1159"/>
      <c r="AE52" s="1159"/>
      <c r="AF52" s="1159"/>
      <c r="AG52" s="1159"/>
      <c r="AH52" s="1159"/>
      <c r="AI52" s="1159"/>
      <c r="AJ52" s="1159"/>
      <c r="AK52" s="1159"/>
      <c r="AL52" s="1159"/>
      <c r="AM52" s="1159"/>
      <c r="AN52" s="1159"/>
      <c r="AO52" s="1159"/>
      <c r="AP52" s="1159"/>
      <c r="AQ52" s="1159"/>
      <c r="AR52" s="1159"/>
      <c r="AS52" s="1159"/>
      <c r="AT52" s="1159"/>
      <c r="AU52" s="1142">
        <v>2295</v>
      </c>
      <c r="AV52" s="1142"/>
      <c r="AW52" s="1142"/>
      <c r="AX52" s="1142"/>
      <c r="AY52" s="389">
        <f>Ф2Заполн!AY52</f>
        <v>0</v>
      </c>
      <c r="AZ52" s="117" t="s">
        <v>121</v>
      </c>
      <c r="BA52" s="1190" t="str">
        <f>IF(Ф2Заполн!BA52&gt;0,Ф2Заполн!BA52,"-")</f>
        <v>-</v>
      </c>
      <c r="BB52" s="1190"/>
      <c r="BC52" s="1190"/>
      <c r="BD52" s="1190"/>
      <c r="BE52" s="1190"/>
      <c r="BF52" s="1190"/>
      <c r="BG52" s="1190"/>
      <c r="BH52" s="118" t="s">
        <v>122</v>
      </c>
      <c r="BI52" s="100" t="s">
        <v>121</v>
      </c>
      <c r="BJ52" s="1161" t="str">
        <f>IF(Ф2Заполн!BJ52&gt;0,Ф2Заполн!BJ52,"-")</f>
        <v>-</v>
      </c>
      <c r="BK52" s="1161"/>
      <c r="BL52" s="1161"/>
      <c r="BM52" s="1161"/>
      <c r="BN52" s="1161"/>
      <c r="BO52" s="1161"/>
      <c r="BP52" s="1161"/>
      <c r="BQ52" s="1161"/>
      <c r="BR52" s="1161"/>
      <c r="BS52" s="101" t="s">
        <v>122</v>
      </c>
    </row>
    <row r="53" spans="1:76" ht="13.5" customHeight="1" x14ac:dyDescent="0.2">
      <c r="C53" s="1191" t="s">
        <v>228</v>
      </c>
      <c r="D53" s="1191"/>
      <c r="E53" s="1191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1"/>
      <c r="T53" s="1191"/>
      <c r="U53" s="1191"/>
      <c r="V53" s="1191"/>
      <c r="W53" s="1191"/>
      <c r="X53" s="1191"/>
      <c r="Y53" s="1191"/>
      <c r="Z53" s="1191"/>
      <c r="AA53" s="1191"/>
      <c r="AB53" s="1191"/>
      <c r="AC53" s="1191"/>
      <c r="AD53" s="1191"/>
      <c r="AE53" s="1191"/>
      <c r="AF53" s="1191"/>
      <c r="AG53" s="1191"/>
      <c r="AH53" s="1191"/>
      <c r="AI53" s="1191"/>
      <c r="AJ53" s="1191"/>
      <c r="AK53" s="1191"/>
      <c r="AL53" s="1191"/>
      <c r="AM53" s="1191"/>
      <c r="AN53" s="1191"/>
      <c r="AO53" s="1191"/>
      <c r="AP53" s="1191"/>
      <c r="AQ53" s="1191"/>
      <c r="AR53" s="1191"/>
      <c r="AS53" s="1191"/>
      <c r="AT53" s="1191"/>
      <c r="AU53" s="970">
        <v>2300</v>
      </c>
      <c r="AV53" s="970"/>
      <c r="AW53" s="970"/>
      <c r="AX53" s="1192"/>
      <c r="AY53" s="351">
        <f>Ф2Заполн!AY53</f>
        <v>20</v>
      </c>
      <c r="AZ53" s="92" t="str">
        <f>IF(Ф2Заполн!BA53&lt;0,"(")</f>
        <v>(</v>
      </c>
      <c r="BA53" s="1163">
        <f>IF(Ф2Заполн!BA53&lt;&gt;0,ABS(Ф2Заполн!BA53),"-")</f>
        <v>76</v>
      </c>
      <c r="BB53" s="1163"/>
      <c r="BC53" s="1163"/>
      <c r="BD53" s="1163"/>
      <c r="BE53" s="1163"/>
      <c r="BF53" s="1163"/>
      <c r="BG53" s="1163"/>
      <c r="BH53" s="91" t="str">
        <f>IF(Ф2Заполн!BA53&lt;0,")")</f>
        <v>)</v>
      </c>
      <c r="BI53" s="92" t="str">
        <f>IF(Ф2Заполн!BJ53&lt;0,"(")</f>
        <v>(</v>
      </c>
      <c r="BJ53" s="1163">
        <f>IF(Ф2Заполн!BJ53&lt;&gt;0,ABS(Ф2Заполн!BJ53),"-")</f>
        <v>30</v>
      </c>
      <c r="BK53" s="1163"/>
      <c r="BL53" s="1163"/>
      <c r="BM53" s="1163"/>
      <c r="BN53" s="1163"/>
      <c r="BO53" s="1163"/>
      <c r="BP53" s="1163"/>
      <c r="BQ53" s="1163"/>
      <c r="BR53" s="1163"/>
      <c r="BS53" s="93" t="str">
        <f>IF(Ф2Заполн!BJ53&lt;0,")")</f>
        <v>)</v>
      </c>
      <c r="BW53" s="3"/>
      <c r="BX53" s="3"/>
    </row>
    <row r="54" spans="1:76" ht="13.5" customHeight="1" x14ac:dyDescent="0.2">
      <c r="C54" s="1162" t="s">
        <v>229</v>
      </c>
      <c r="D54" s="1162"/>
      <c r="E54" s="1162"/>
      <c r="F54" s="1162"/>
      <c r="G54" s="1162"/>
      <c r="H54" s="1162"/>
      <c r="I54" s="1162"/>
      <c r="J54" s="1162"/>
      <c r="K54" s="1162"/>
      <c r="L54" s="1162"/>
      <c r="M54" s="1162"/>
      <c r="N54" s="1162"/>
      <c r="O54" s="1162"/>
      <c r="P54" s="1162"/>
      <c r="Q54" s="1162"/>
      <c r="R54" s="1162"/>
      <c r="S54" s="1162"/>
      <c r="T54" s="1162"/>
      <c r="U54" s="1162"/>
      <c r="V54" s="1162"/>
      <c r="W54" s="1162"/>
      <c r="X54" s="1162"/>
      <c r="Y54" s="1162"/>
      <c r="Z54" s="1162"/>
      <c r="AA54" s="1162"/>
      <c r="AB54" s="1162"/>
      <c r="AC54" s="1162"/>
      <c r="AD54" s="1162"/>
      <c r="AE54" s="1162"/>
      <c r="AF54" s="1162"/>
      <c r="AG54" s="1162"/>
      <c r="AH54" s="1162"/>
      <c r="AI54" s="1162"/>
      <c r="AJ54" s="1162"/>
      <c r="AK54" s="1162"/>
      <c r="AL54" s="1162"/>
      <c r="AM54" s="1162"/>
      <c r="AN54" s="1162"/>
      <c r="AO54" s="1162"/>
      <c r="AP54" s="1162"/>
      <c r="AQ54" s="1162"/>
      <c r="AR54" s="1162"/>
      <c r="AS54" s="1162"/>
      <c r="AT54" s="1162"/>
      <c r="AU54" s="970">
        <v>2305</v>
      </c>
      <c r="AV54" s="970"/>
      <c r="AW54" s="970"/>
      <c r="AX54" s="970"/>
      <c r="AY54" s="365">
        <f>Ф2Заполн!AY54</f>
        <v>0</v>
      </c>
      <c r="AZ54" s="32" t="b">
        <f>IF(Ф2Заполн!BA54&lt;0,"(")</f>
        <v>0</v>
      </c>
      <c r="BA54" s="1163" t="str">
        <f>IF(Ф2Заполн!BA54&lt;&gt;0,ABS(Ф2Заполн!BA54),"-")</f>
        <v>-</v>
      </c>
      <c r="BB54" s="1163"/>
      <c r="BC54" s="1163"/>
      <c r="BD54" s="1163"/>
      <c r="BE54" s="1163"/>
      <c r="BF54" s="1163"/>
      <c r="BG54" s="1163"/>
      <c r="BH54" s="32" t="b">
        <f>IF(Ф2Заполн!BA54&lt;0,")")</f>
        <v>0</v>
      </c>
      <c r="BI54" s="92" t="b">
        <f>IF(Ф2Заполн!BJ54&lt;0,"(")</f>
        <v>0</v>
      </c>
      <c r="BJ54" s="1163" t="str">
        <f>IF(Ф2Заполн!BJ54&lt;&gt;0,ABS(Ф2Заполн!BJ54),"-")</f>
        <v>-</v>
      </c>
      <c r="BK54" s="1163"/>
      <c r="BL54" s="1163"/>
      <c r="BM54" s="1163"/>
      <c r="BN54" s="1163"/>
      <c r="BO54" s="1163"/>
      <c r="BP54" s="1163"/>
      <c r="BQ54" s="1163"/>
      <c r="BR54" s="1163"/>
      <c r="BS54" s="93" t="b">
        <f>IF(Ф2Заполн!BJ54&lt;0,")")</f>
        <v>0</v>
      </c>
      <c r="BW54" s="3"/>
      <c r="BX54" s="3"/>
    </row>
    <row r="55" spans="1:76" ht="13.5" customHeight="1" x14ac:dyDescent="0.2">
      <c r="C55" s="1164" t="s">
        <v>230</v>
      </c>
      <c r="D55" s="1165"/>
      <c r="E55" s="1165"/>
      <c r="F55" s="1165"/>
      <c r="G55" s="1165"/>
      <c r="H55" s="1165"/>
      <c r="I55" s="1165"/>
      <c r="J55" s="1165"/>
      <c r="K55" s="1165"/>
      <c r="L55" s="1165"/>
      <c r="M55" s="1165"/>
      <c r="N55" s="1165"/>
      <c r="O55" s="1165"/>
      <c r="P55" s="1165"/>
      <c r="Q55" s="1165"/>
      <c r="R55" s="1165"/>
      <c r="S55" s="1165"/>
      <c r="T55" s="1165"/>
      <c r="U55" s="1165"/>
      <c r="V55" s="1165"/>
      <c r="W55" s="1165"/>
      <c r="X55" s="1165"/>
      <c r="Y55" s="1165"/>
      <c r="Z55" s="1165"/>
      <c r="AA55" s="1165"/>
      <c r="AB55" s="1165"/>
      <c r="AC55" s="1165"/>
      <c r="AD55" s="1165"/>
      <c r="AE55" s="1165"/>
      <c r="AF55" s="1165"/>
      <c r="AG55" s="1165"/>
      <c r="AH55" s="1165"/>
      <c r="AI55" s="1165"/>
      <c r="AJ55" s="1165"/>
      <c r="AK55" s="1165"/>
      <c r="AL55" s="1165"/>
      <c r="AM55" s="1165"/>
      <c r="AN55" s="1165"/>
      <c r="AO55" s="1165"/>
      <c r="AP55" s="1165"/>
      <c r="AQ55" s="1165"/>
      <c r="AR55" s="1165"/>
      <c r="AS55" s="1165"/>
      <c r="AT55" s="1166"/>
      <c r="AU55" s="1167">
        <v>2350</v>
      </c>
      <c r="AV55" s="1168"/>
      <c r="AW55" s="1168"/>
      <c r="AX55" s="1169"/>
      <c r="AY55" s="1188">
        <f>Ф2Заполн!AY55</f>
        <v>0</v>
      </c>
      <c r="AZ55" s="1173">
        <f>IF(Ф2Заполн!AZ55&gt;0,Ф2Заполн!AZ55,"-")</f>
        <v>184</v>
      </c>
      <c r="BA55" s="1174"/>
      <c r="BB55" s="1174"/>
      <c r="BC55" s="1174"/>
      <c r="BD55" s="1174"/>
      <c r="BE55" s="1174"/>
      <c r="BF55" s="1174"/>
      <c r="BG55" s="1174"/>
      <c r="BH55" s="1175"/>
      <c r="BI55" s="1179">
        <f>IF(Ф2Заполн!BI55&gt;0,Ф2Заполн!BI55,"-")</f>
        <v>136</v>
      </c>
      <c r="BJ55" s="1180"/>
      <c r="BK55" s="1180"/>
      <c r="BL55" s="1180"/>
      <c r="BM55" s="1180"/>
      <c r="BN55" s="1180"/>
      <c r="BO55" s="1180"/>
      <c r="BP55" s="1180"/>
      <c r="BQ55" s="1180"/>
      <c r="BR55" s="1180"/>
      <c r="BS55" s="1181"/>
    </row>
    <row r="56" spans="1:76" ht="13.5" customHeight="1" x14ac:dyDescent="0.2">
      <c r="C56" s="1185" t="s">
        <v>204</v>
      </c>
      <c r="D56" s="1186"/>
      <c r="E56" s="1186"/>
      <c r="F56" s="1186"/>
      <c r="G56" s="1186"/>
      <c r="H56" s="1186"/>
      <c r="I56" s="1186"/>
      <c r="J56" s="1186"/>
      <c r="K56" s="1186"/>
      <c r="L56" s="1186"/>
      <c r="M56" s="1186"/>
      <c r="N56" s="1186"/>
      <c r="O56" s="1186"/>
      <c r="P56" s="1186"/>
      <c r="Q56" s="1186"/>
      <c r="R56" s="1186"/>
      <c r="S56" s="1186"/>
      <c r="T56" s="1186"/>
      <c r="U56" s="1186"/>
      <c r="V56" s="1186"/>
      <c r="W56" s="1186"/>
      <c r="X56" s="1186"/>
      <c r="Y56" s="1186"/>
      <c r="Z56" s="1186"/>
      <c r="AA56" s="1186"/>
      <c r="AB56" s="1186"/>
      <c r="AC56" s="1186"/>
      <c r="AD56" s="1186"/>
      <c r="AE56" s="1186"/>
      <c r="AF56" s="1186"/>
      <c r="AG56" s="1186"/>
      <c r="AH56" s="1186"/>
      <c r="AI56" s="1186"/>
      <c r="AJ56" s="1186"/>
      <c r="AK56" s="1186"/>
      <c r="AL56" s="1186"/>
      <c r="AM56" s="1186"/>
      <c r="AN56" s="1186"/>
      <c r="AO56" s="1186"/>
      <c r="AP56" s="1186"/>
      <c r="AQ56" s="1186"/>
      <c r="AR56" s="1186"/>
      <c r="AS56" s="1186"/>
      <c r="AT56" s="1187"/>
      <c r="AU56" s="1170"/>
      <c r="AV56" s="1171"/>
      <c r="AW56" s="1171"/>
      <c r="AX56" s="1172"/>
      <c r="AY56" s="1189"/>
      <c r="AZ56" s="1176"/>
      <c r="BA56" s="1177"/>
      <c r="BB56" s="1177"/>
      <c r="BC56" s="1177"/>
      <c r="BD56" s="1177"/>
      <c r="BE56" s="1177"/>
      <c r="BF56" s="1177"/>
      <c r="BG56" s="1177"/>
      <c r="BH56" s="1178"/>
      <c r="BI56" s="1182"/>
      <c r="BJ56" s="1183"/>
      <c r="BK56" s="1183"/>
      <c r="BL56" s="1183"/>
      <c r="BM56" s="1183"/>
      <c r="BN56" s="1183"/>
      <c r="BO56" s="1183"/>
      <c r="BP56" s="1183"/>
      <c r="BQ56" s="1183"/>
      <c r="BR56" s="1183"/>
      <c r="BS56" s="1184"/>
    </row>
    <row r="57" spans="1:76" ht="13.5" customHeight="1" x14ac:dyDescent="0.2">
      <c r="C57" s="1159" t="s">
        <v>205</v>
      </c>
      <c r="D57" s="1159"/>
      <c r="E57" s="1159"/>
      <c r="F57" s="1159"/>
      <c r="G57" s="1159"/>
      <c r="H57" s="1159"/>
      <c r="I57" s="1159"/>
      <c r="J57" s="1159"/>
      <c r="K57" s="1159"/>
      <c r="L57" s="1159"/>
      <c r="M57" s="1159"/>
      <c r="N57" s="1159"/>
      <c r="O57" s="1159"/>
      <c r="P57" s="1159"/>
      <c r="Q57" s="1159"/>
      <c r="R57" s="1159"/>
      <c r="S57" s="1159"/>
      <c r="T57" s="1159"/>
      <c r="U57" s="1159"/>
      <c r="V57" s="1159"/>
      <c r="W57" s="1159"/>
      <c r="X57" s="1159"/>
      <c r="Y57" s="1159"/>
      <c r="Z57" s="1159"/>
      <c r="AA57" s="1159"/>
      <c r="AB57" s="1159"/>
      <c r="AC57" s="1159"/>
      <c r="AD57" s="1159"/>
      <c r="AE57" s="1159"/>
      <c r="AF57" s="1159"/>
      <c r="AG57" s="1159"/>
      <c r="AH57" s="1159"/>
      <c r="AI57" s="1159"/>
      <c r="AJ57" s="1159"/>
      <c r="AK57" s="1159"/>
      <c r="AL57" s="1159"/>
      <c r="AM57" s="1159"/>
      <c r="AN57" s="1159"/>
      <c r="AO57" s="1159"/>
      <c r="AP57" s="1159"/>
      <c r="AQ57" s="1159"/>
      <c r="AR57" s="1159"/>
      <c r="AS57" s="1159"/>
      <c r="AT57" s="1159"/>
      <c r="AU57" s="1142">
        <v>2355</v>
      </c>
      <c r="AV57" s="1142"/>
      <c r="AW57" s="1142"/>
      <c r="AX57" s="1142"/>
      <c r="AY57" s="357">
        <f>Ф2Заполн!AY57</f>
        <v>0</v>
      </c>
      <c r="AZ57" s="98" t="s">
        <v>121</v>
      </c>
      <c r="BA57" s="1160" t="str">
        <f>IF(Ф2Заполн!BA57&gt;0,Ф2Заполн!BA57,"-")</f>
        <v>-</v>
      </c>
      <c r="BB57" s="1160"/>
      <c r="BC57" s="1160"/>
      <c r="BD57" s="1160"/>
      <c r="BE57" s="1160"/>
      <c r="BF57" s="1160"/>
      <c r="BG57" s="1160"/>
      <c r="BH57" s="99" t="s">
        <v>122</v>
      </c>
      <c r="BI57" s="100" t="s">
        <v>121</v>
      </c>
      <c r="BJ57" s="1161" t="str">
        <f>IF(Ф2Заполн!BJ57&gt;0,Ф2Заполн!BJ57,"-")</f>
        <v>-</v>
      </c>
      <c r="BK57" s="1161"/>
      <c r="BL57" s="1161"/>
      <c r="BM57" s="1161"/>
      <c r="BN57" s="1161"/>
      <c r="BO57" s="1161"/>
      <c r="BP57" s="1161"/>
      <c r="BQ57" s="1161"/>
      <c r="BR57" s="1161"/>
      <c r="BS57" s="101" t="s">
        <v>122</v>
      </c>
    </row>
    <row r="59" spans="1:76" x14ac:dyDescent="0.2">
      <c r="C59" s="1148" t="s">
        <v>231</v>
      </c>
      <c r="D59" s="1148"/>
      <c r="E59" s="1148"/>
      <c r="F59" s="1148"/>
      <c r="G59" s="1148"/>
      <c r="H59" s="1148"/>
      <c r="I59" s="1148"/>
      <c r="J59" s="1148"/>
      <c r="K59" s="1148"/>
      <c r="L59" s="1148"/>
      <c r="M59" s="1148"/>
      <c r="N59" s="1148"/>
      <c r="O59" s="1148"/>
      <c r="P59" s="1148"/>
      <c r="Q59" s="1148"/>
      <c r="R59" s="1148"/>
      <c r="S59" s="1148"/>
      <c r="T59" s="1148"/>
      <c r="U59" s="1148"/>
      <c r="V59" s="1148"/>
      <c r="W59" s="1148"/>
      <c r="X59" s="1148"/>
      <c r="Y59" s="1148"/>
      <c r="Z59" s="1148"/>
      <c r="AA59" s="1148"/>
      <c r="AB59" s="1148"/>
      <c r="AC59" s="1148"/>
      <c r="AD59" s="1148"/>
      <c r="AE59" s="1148"/>
      <c r="AF59" s="1148"/>
      <c r="AG59" s="1148"/>
      <c r="AH59" s="1148"/>
      <c r="AI59" s="1148"/>
      <c r="AJ59" s="1148"/>
      <c r="AK59" s="1148"/>
      <c r="AL59" s="1148"/>
      <c r="AM59" s="1148"/>
      <c r="AN59" s="1148"/>
      <c r="AO59" s="1148"/>
      <c r="AP59" s="1148"/>
      <c r="AQ59" s="1148"/>
      <c r="AR59" s="1148"/>
      <c r="AS59" s="1148"/>
      <c r="AT59" s="1148"/>
      <c r="AU59" s="1148"/>
      <c r="AV59" s="1148"/>
      <c r="AW59" s="1148"/>
      <c r="AX59" s="1148"/>
      <c r="AY59" s="1148"/>
      <c r="AZ59" s="1148"/>
      <c r="BA59" s="1148"/>
      <c r="BB59" s="1148"/>
      <c r="BC59" s="1148"/>
      <c r="BD59" s="1148"/>
      <c r="BE59" s="1148"/>
      <c r="BF59" s="1148"/>
      <c r="BG59" s="1148"/>
      <c r="BH59" s="1148"/>
      <c r="BI59" s="1148"/>
      <c r="BJ59" s="1148"/>
      <c r="BK59" s="1148"/>
      <c r="BL59" s="1148"/>
      <c r="BM59" s="1148"/>
      <c r="BN59" s="1148"/>
      <c r="BO59" s="1148"/>
      <c r="BP59" s="1148"/>
      <c r="BQ59" s="1148"/>
      <c r="BR59" s="1148"/>
      <c r="BS59" s="1148"/>
    </row>
    <row r="61" spans="1:76" ht="51" customHeight="1" x14ac:dyDescent="0.2">
      <c r="C61" s="987" t="s">
        <v>192</v>
      </c>
      <c r="D61" s="987"/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7"/>
      <c r="Q61" s="987"/>
      <c r="R61" s="987"/>
      <c r="S61" s="987"/>
      <c r="T61" s="987"/>
      <c r="U61" s="987"/>
      <c r="V61" s="987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987"/>
      <c r="AH61" s="987"/>
      <c r="AI61" s="987"/>
      <c r="AJ61" s="987"/>
      <c r="AK61" s="987"/>
      <c r="AL61" s="987"/>
      <c r="AM61" s="987"/>
      <c r="AN61" s="987"/>
      <c r="AO61" s="987"/>
      <c r="AP61" s="987"/>
      <c r="AQ61" s="987"/>
      <c r="AR61" s="987"/>
      <c r="AS61" s="987"/>
      <c r="AT61" s="987"/>
      <c r="AU61" s="987" t="s">
        <v>26</v>
      </c>
      <c r="AV61" s="987"/>
      <c r="AW61" s="987"/>
      <c r="AX61" s="987"/>
      <c r="AY61" s="348" t="s">
        <v>484</v>
      </c>
      <c r="AZ61" s="987" t="s">
        <v>193</v>
      </c>
      <c r="BA61" s="987"/>
      <c r="BB61" s="987"/>
      <c r="BC61" s="987"/>
      <c r="BD61" s="987"/>
      <c r="BE61" s="987"/>
      <c r="BF61" s="987"/>
      <c r="BG61" s="987"/>
      <c r="BH61" s="987"/>
      <c r="BI61" s="987" t="s">
        <v>194</v>
      </c>
      <c r="BJ61" s="987"/>
      <c r="BK61" s="987"/>
      <c r="BL61" s="987"/>
      <c r="BM61" s="987"/>
      <c r="BN61" s="987"/>
      <c r="BO61" s="987"/>
      <c r="BP61" s="987"/>
      <c r="BQ61" s="987"/>
      <c r="BR61" s="987"/>
      <c r="BS61" s="987"/>
      <c r="BV61" s="3"/>
    </row>
    <row r="62" spans="1:76" ht="13.5" customHeight="1" x14ac:dyDescent="0.2">
      <c r="C62" s="987">
        <v>1</v>
      </c>
      <c r="D62" s="987"/>
      <c r="E62" s="987"/>
      <c r="F62" s="987"/>
      <c r="G62" s="987"/>
      <c r="H62" s="987"/>
      <c r="I62" s="987"/>
      <c r="J62" s="987"/>
      <c r="K62" s="987"/>
      <c r="L62" s="987"/>
      <c r="M62" s="987"/>
      <c r="N62" s="987"/>
      <c r="O62" s="987"/>
      <c r="P62" s="987"/>
      <c r="Q62" s="987"/>
      <c r="R62" s="987"/>
      <c r="S62" s="987"/>
      <c r="T62" s="987"/>
      <c r="U62" s="987"/>
      <c r="V62" s="987"/>
      <c r="W62" s="987"/>
      <c r="X62" s="987"/>
      <c r="Y62" s="987"/>
      <c r="Z62" s="987"/>
      <c r="AA62" s="987"/>
      <c r="AB62" s="987"/>
      <c r="AC62" s="987"/>
      <c r="AD62" s="987"/>
      <c r="AE62" s="987"/>
      <c r="AF62" s="987"/>
      <c r="AG62" s="987"/>
      <c r="AH62" s="987"/>
      <c r="AI62" s="987"/>
      <c r="AJ62" s="987"/>
      <c r="AK62" s="987"/>
      <c r="AL62" s="987"/>
      <c r="AM62" s="987"/>
      <c r="AN62" s="987"/>
      <c r="AO62" s="987"/>
      <c r="AP62" s="987"/>
      <c r="AQ62" s="987"/>
      <c r="AR62" s="987"/>
      <c r="AS62" s="987"/>
      <c r="AT62" s="987"/>
      <c r="AU62" s="987">
        <v>2</v>
      </c>
      <c r="AV62" s="987"/>
      <c r="AW62" s="987"/>
      <c r="AX62" s="987"/>
      <c r="AY62" s="348" t="s">
        <v>485</v>
      </c>
      <c r="AZ62" s="987" t="s">
        <v>486</v>
      </c>
      <c r="BA62" s="987"/>
      <c r="BB62" s="987"/>
      <c r="BC62" s="987"/>
      <c r="BD62" s="987"/>
      <c r="BE62" s="987"/>
      <c r="BF62" s="987"/>
      <c r="BG62" s="987"/>
      <c r="BH62" s="987"/>
      <c r="BI62" s="987" t="s">
        <v>487</v>
      </c>
      <c r="BJ62" s="987"/>
      <c r="BK62" s="987"/>
      <c r="BL62" s="987"/>
      <c r="BM62" s="987"/>
      <c r="BN62" s="987"/>
      <c r="BO62" s="987"/>
      <c r="BP62" s="987"/>
      <c r="BQ62" s="987"/>
      <c r="BR62" s="987"/>
      <c r="BS62" s="987"/>
      <c r="BV62" s="3"/>
    </row>
    <row r="63" spans="1:76" ht="13.5" customHeight="1" x14ac:dyDescent="0.2">
      <c r="C63" s="1149" t="s">
        <v>232</v>
      </c>
      <c r="D63" s="1149"/>
      <c r="E63" s="1149"/>
      <c r="F63" s="1149"/>
      <c r="G63" s="1149"/>
      <c r="H63" s="1149"/>
      <c r="I63" s="1149"/>
      <c r="J63" s="1149"/>
      <c r="K63" s="1149"/>
      <c r="L63" s="1149"/>
      <c r="M63" s="1149"/>
      <c r="N63" s="1149"/>
      <c r="O63" s="1149"/>
      <c r="P63" s="1149"/>
      <c r="Q63" s="1149"/>
      <c r="R63" s="1149"/>
      <c r="S63" s="1149"/>
      <c r="T63" s="1149"/>
      <c r="U63" s="1149"/>
      <c r="V63" s="1149"/>
      <c r="W63" s="1149"/>
      <c r="X63" s="1149"/>
      <c r="Y63" s="1149"/>
      <c r="Z63" s="1149"/>
      <c r="AA63" s="1149"/>
      <c r="AB63" s="1149"/>
      <c r="AC63" s="1149"/>
      <c r="AD63" s="1149"/>
      <c r="AE63" s="1149"/>
      <c r="AF63" s="1149"/>
      <c r="AG63" s="1149"/>
      <c r="AH63" s="1149"/>
      <c r="AI63" s="1149"/>
      <c r="AJ63" s="1149"/>
      <c r="AK63" s="1149"/>
      <c r="AL63" s="1149"/>
      <c r="AM63" s="1149"/>
      <c r="AN63" s="1149"/>
      <c r="AO63" s="1149"/>
      <c r="AP63" s="1149"/>
      <c r="AQ63" s="1149"/>
      <c r="AR63" s="1149"/>
      <c r="AS63" s="1149"/>
      <c r="AT63" s="1149"/>
      <c r="AU63" s="1142">
        <v>2400</v>
      </c>
      <c r="AV63" s="1142"/>
      <c r="AW63" s="1142"/>
      <c r="AX63" s="1142"/>
      <c r="AY63" s="357">
        <f>Ф2Заполн!AY63</f>
        <v>0</v>
      </c>
      <c r="AZ63" s="33" t="b">
        <f>IF(Ф2Заполн!BA63&lt;0,"(")</f>
        <v>0</v>
      </c>
      <c r="BA63" s="1143" t="str">
        <f>IF(Ф2Заполн!BA63&lt;&gt;0,ABS(Ф2Заполн!BA63),"-")</f>
        <v>-</v>
      </c>
      <c r="BB63" s="1143"/>
      <c r="BC63" s="1143"/>
      <c r="BD63" s="1143"/>
      <c r="BE63" s="1143"/>
      <c r="BF63" s="1143"/>
      <c r="BG63" s="1143"/>
      <c r="BH63" s="97" t="b">
        <f>IF(Ф2Заполн!BA63&lt;0,")")</f>
        <v>0</v>
      </c>
      <c r="BI63" s="96" t="b">
        <f>IF(Ф2Заполн!BJ63&lt;0,"(")</f>
        <v>0</v>
      </c>
      <c r="BJ63" s="1143" t="str">
        <f>IF(Ф2Заполн!BJ63&lt;&gt;0,ABS(Ф2Заполн!BJ63),"-")</f>
        <v>-</v>
      </c>
      <c r="BK63" s="1143"/>
      <c r="BL63" s="1143"/>
      <c r="BM63" s="1143"/>
      <c r="BN63" s="1143"/>
      <c r="BO63" s="1143"/>
      <c r="BP63" s="1143"/>
      <c r="BQ63" s="1143"/>
      <c r="BR63" s="1143"/>
      <c r="BS63" s="34" t="b">
        <f>IF(Ф2Заполн!BJ63&lt;0,")")</f>
        <v>0</v>
      </c>
      <c r="BV63" s="3"/>
    </row>
    <row r="64" spans="1:76" ht="13.5" customHeight="1" x14ac:dyDescent="0.2">
      <c r="C64" s="1149" t="s">
        <v>233</v>
      </c>
      <c r="D64" s="1149"/>
      <c r="E64" s="1149"/>
      <c r="F64" s="1149"/>
      <c r="G64" s="1149"/>
      <c r="H64" s="1149"/>
      <c r="I64" s="1149"/>
      <c r="J64" s="1149"/>
      <c r="K64" s="1149"/>
      <c r="L64" s="1149"/>
      <c r="M64" s="1149"/>
      <c r="N64" s="1149"/>
      <c r="O64" s="1149"/>
      <c r="P64" s="1149"/>
      <c r="Q64" s="1149"/>
      <c r="R64" s="1149"/>
      <c r="S64" s="1149"/>
      <c r="T64" s="1149"/>
      <c r="U64" s="1149"/>
      <c r="V64" s="1149"/>
      <c r="W64" s="1149"/>
      <c r="X64" s="1149"/>
      <c r="Y64" s="1149"/>
      <c r="Z64" s="1149"/>
      <c r="AA64" s="1149"/>
      <c r="AB64" s="1149"/>
      <c r="AC64" s="1149"/>
      <c r="AD64" s="1149"/>
      <c r="AE64" s="1149"/>
      <c r="AF64" s="1149"/>
      <c r="AG64" s="1149"/>
      <c r="AH64" s="1149"/>
      <c r="AI64" s="1149"/>
      <c r="AJ64" s="1149"/>
      <c r="AK64" s="1149"/>
      <c r="AL64" s="1149"/>
      <c r="AM64" s="1149"/>
      <c r="AN64" s="1149"/>
      <c r="AO64" s="1149"/>
      <c r="AP64" s="1149"/>
      <c r="AQ64" s="1149"/>
      <c r="AR64" s="1149"/>
      <c r="AS64" s="1149"/>
      <c r="AT64" s="1149"/>
      <c r="AU64" s="1142">
        <v>2405</v>
      </c>
      <c r="AV64" s="1142"/>
      <c r="AW64" s="1142"/>
      <c r="AX64" s="1142"/>
      <c r="AY64" s="357">
        <f>Ф2Заполн!AY64</f>
        <v>0</v>
      </c>
      <c r="AZ64" s="33" t="b">
        <f>IF(Ф2Заполн!BA64&lt;0,"(")</f>
        <v>0</v>
      </c>
      <c r="BA64" s="1143" t="str">
        <f>IF(Ф2Заполн!BA64&lt;&gt;0,ABS(Ф2Заполн!BA64),"-")</f>
        <v>-</v>
      </c>
      <c r="BB64" s="1143"/>
      <c r="BC64" s="1143"/>
      <c r="BD64" s="1143"/>
      <c r="BE64" s="1143"/>
      <c r="BF64" s="1143"/>
      <c r="BG64" s="1143"/>
      <c r="BH64" s="97" t="b">
        <f>IF(Ф2Заполн!BA64&lt;0,")")</f>
        <v>0</v>
      </c>
      <c r="BI64" s="96" t="b">
        <f>IF(Ф2Заполн!BJ64&lt;0,"(")</f>
        <v>0</v>
      </c>
      <c r="BJ64" s="1143" t="str">
        <f>IF(Ф2Заполн!BJ64&lt;&gt;0,ABS(Ф2Заполн!BJ64),"-")</f>
        <v>-</v>
      </c>
      <c r="BK64" s="1143"/>
      <c r="BL64" s="1143"/>
      <c r="BM64" s="1143"/>
      <c r="BN64" s="1143"/>
      <c r="BO64" s="1143"/>
      <c r="BP64" s="1143"/>
      <c r="BQ64" s="1143"/>
      <c r="BR64" s="1143"/>
      <c r="BS64" s="34" t="b">
        <f>IF(Ф2Заполн!BJ64&lt;0,")")</f>
        <v>0</v>
      </c>
      <c r="BV64" s="3"/>
    </row>
    <row r="65" spans="3:75" ht="13.5" customHeight="1" x14ac:dyDescent="0.2">
      <c r="C65" s="1149" t="s">
        <v>116</v>
      </c>
      <c r="D65" s="1149"/>
      <c r="E65" s="1149"/>
      <c r="F65" s="1149"/>
      <c r="G65" s="1149"/>
      <c r="H65" s="1149"/>
      <c r="I65" s="1149"/>
      <c r="J65" s="1149"/>
      <c r="K65" s="1149"/>
      <c r="L65" s="1149"/>
      <c r="M65" s="1149"/>
      <c r="N65" s="1149"/>
      <c r="O65" s="1149"/>
      <c r="P65" s="1149"/>
      <c r="Q65" s="1149"/>
      <c r="R65" s="1149"/>
      <c r="S65" s="1149"/>
      <c r="T65" s="1149"/>
      <c r="U65" s="1149"/>
      <c r="V65" s="1149"/>
      <c r="W65" s="1149"/>
      <c r="X65" s="1149"/>
      <c r="Y65" s="1149"/>
      <c r="Z65" s="1149"/>
      <c r="AA65" s="1149"/>
      <c r="AB65" s="1149"/>
      <c r="AC65" s="1149"/>
      <c r="AD65" s="1149"/>
      <c r="AE65" s="1149"/>
      <c r="AF65" s="1149"/>
      <c r="AG65" s="1149"/>
      <c r="AH65" s="1149"/>
      <c r="AI65" s="1149"/>
      <c r="AJ65" s="1149"/>
      <c r="AK65" s="1149"/>
      <c r="AL65" s="1149"/>
      <c r="AM65" s="1149"/>
      <c r="AN65" s="1149"/>
      <c r="AO65" s="1149"/>
      <c r="AP65" s="1149"/>
      <c r="AQ65" s="1149"/>
      <c r="AR65" s="1149"/>
      <c r="AS65" s="1149"/>
      <c r="AT65" s="1149"/>
      <c r="AU65" s="970">
        <v>2410</v>
      </c>
      <c r="AV65" s="970"/>
      <c r="AW65" s="970"/>
      <c r="AX65" s="970"/>
      <c r="AY65" s="351">
        <f>Ф2Заполн!AY65</f>
        <v>0</v>
      </c>
      <c r="AZ65" s="33" t="b">
        <f>IF(Ф2Заполн!BA65&lt;0,"(")</f>
        <v>0</v>
      </c>
      <c r="BA65" s="1143" t="str">
        <f>IF(Ф2Заполн!BA65&lt;&gt;0,ABS(Ф2Заполн!BA65),"-")</f>
        <v>-</v>
      </c>
      <c r="BB65" s="1143"/>
      <c r="BC65" s="1143"/>
      <c r="BD65" s="1143"/>
      <c r="BE65" s="1143"/>
      <c r="BF65" s="1143"/>
      <c r="BG65" s="1143"/>
      <c r="BH65" s="97" t="b">
        <f>IF(Ф2Заполн!BA65&lt;0,")")</f>
        <v>0</v>
      </c>
      <c r="BI65" s="96" t="b">
        <f>IF(Ф2Заполн!BJ65&lt;0,"(")</f>
        <v>0</v>
      </c>
      <c r="BJ65" s="1143" t="str">
        <f>IF(Ф2Заполн!BJ65&lt;&gt;0,ABS(Ф2Заполн!BJ65),"-")</f>
        <v>-</v>
      </c>
      <c r="BK65" s="1143"/>
      <c r="BL65" s="1143"/>
      <c r="BM65" s="1143"/>
      <c r="BN65" s="1143"/>
      <c r="BO65" s="1143"/>
      <c r="BP65" s="1143"/>
      <c r="BQ65" s="1143"/>
      <c r="BR65" s="1143"/>
      <c r="BS65" s="34" t="b">
        <f>IF(Ф2Заполн!BJ65&lt;0,")")</f>
        <v>0</v>
      </c>
      <c r="BV65" s="3"/>
    </row>
    <row r="66" spans="3:75" ht="13.5" customHeight="1" x14ac:dyDescent="0.2">
      <c r="C66" s="1149" t="s">
        <v>234</v>
      </c>
      <c r="D66" s="1149"/>
      <c r="E66" s="1149"/>
      <c r="F66" s="1149"/>
      <c r="G66" s="1149"/>
      <c r="H66" s="1149"/>
      <c r="I66" s="1149"/>
      <c r="J66" s="1149"/>
      <c r="K66" s="1149"/>
      <c r="L66" s="1149"/>
      <c r="M66" s="1149"/>
      <c r="N66" s="1149"/>
      <c r="O66" s="1149"/>
      <c r="P66" s="1149"/>
      <c r="Q66" s="1149"/>
      <c r="R66" s="1149"/>
      <c r="S66" s="1149"/>
      <c r="T66" s="1149"/>
      <c r="U66" s="1149"/>
      <c r="V66" s="1149"/>
      <c r="W66" s="1149"/>
      <c r="X66" s="1149"/>
      <c r="Y66" s="1149"/>
      <c r="Z66" s="1149"/>
      <c r="AA66" s="1149"/>
      <c r="AB66" s="1149"/>
      <c r="AC66" s="1149"/>
      <c r="AD66" s="1149"/>
      <c r="AE66" s="1149"/>
      <c r="AF66" s="1149"/>
      <c r="AG66" s="1149"/>
      <c r="AH66" s="1149"/>
      <c r="AI66" s="1149"/>
      <c r="AJ66" s="1149"/>
      <c r="AK66" s="1149"/>
      <c r="AL66" s="1149"/>
      <c r="AM66" s="1149"/>
      <c r="AN66" s="1149"/>
      <c r="AO66" s="1149"/>
      <c r="AP66" s="1149"/>
      <c r="AQ66" s="1149"/>
      <c r="AR66" s="1149"/>
      <c r="AS66" s="1149"/>
      <c r="AT66" s="1149"/>
      <c r="AU66" s="1142">
        <v>2415</v>
      </c>
      <c r="AV66" s="1142"/>
      <c r="AW66" s="1142"/>
      <c r="AX66" s="1142"/>
      <c r="AY66" s="357">
        <f>Ф2Заполн!AY66</f>
        <v>0</v>
      </c>
      <c r="AZ66" s="33" t="b">
        <f>IF(Ф2Заполн!BA66&lt;0,"(")</f>
        <v>0</v>
      </c>
      <c r="BA66" s="1143" t="str">
        <f>IF(Ф2Заполн!BA66&lt;&gt;0,ABS(Ф2Заполн!BA66),"-")</f>
        <v>-</v>
      </c>
      <c r="BB66" s="1143"/>
      <c r="BC66" s="1143"/>
      <c r="BD66" s="1143"/>
      <c r="BE66" s="1143"/>
      <c r="BF66" s="1143"/>
      <c r="BG66" s="1143"/>
      <c r="BH66" s="97" t="b">
        <f>IF(Ф2Заполн!BA66&lt;0,")")</f>
        <v>0</v>
      </c>
      <c r="BI66" s="96" t="b">
        <f>IF(Ф2Заполн!BJ66&lt;0,"(")</f>
        <v>0</v>
      </c>
      <c r="BJ66" s="1143" t="str">
        <f>IF(Ф2Заполн!BJ66&lt;&gt;0,ABS(Ф2Заполн!BJ66),"-")</f>
        <v>-</v>
      </c>
      <c r="BK66" s="1143"/>
      <c r="BL66" s="1143"/>
      <c r="BM66" s="1143"/>
      <c r="BN66" s="1143"/>
      <c r="BO66" s="1143"/>
      <c r="BP66" s="1143"/>
      <c r="BQ66" s="1143"/>
      <c r="BR66" s="1143"/>
      <c r="BS66" s="34" t="b">
        <f>IF(Ф2Заполн!BJ66&lt;0,")")</f>
        <v>0</v>
      </c>
      <c r="BV66" s="3"/>
    </row>
    <row r="67" spans="3:75" ht="13.5" customHeight="1" x14ac:dyDescent="0.2">
      <c r="C67" s="1149" t="s">
        <v>235</v>
      </c>
      <c r="D67" s="1149"/>
      <c r="E67" s="1149"/>
      <c r="F67" s="1149"/>
      <c r="G67" s="1149"/>
      <c r="H67" s="1149"/>
      <c r="I67" s="1149"/>
      <c r="J67" s="1149"/>
      <c r="K67" s="1149"/>
      <c r="L67" s="1149"/>
      <c r="M67" s="1149"/>
      <c r="N67" s="1149"/>
      <c r="O67" s="1149"/>
      <c r="P67" s="1149"/>
      <c r="Q67" s="1149"/>
      <c r="R67" s="1149"/>
      <c r="S67" s="1149"/>
      <c r="T67" s="1149"/>
      <c r="U67" s="1149"/>
      <c r="V67" s="1149"/>
      <c r="W67" s="1149"/>
      <c r="X67" s="1149"/>
      <c r="Y67" s="1149"/>
      <c r="Z67" s="1149"/>
      <c r="AA67" s="1149"/>
      <c r="AB67" s="1149"/>
      <c r="AC67" s="1149"/>
      <c r="AD67" s="1149"/>
      <c r="AE67" s="1149"/>
      <c r="AF67" s="1149"/>
      <c r="AG67" s="1149"/>
      <c r="AH67" s="1149"/>
      <c r="AI67" s="1149"/>
      <c r="AJ67" s="1149"/>
      <c r="AK67" s="1149"/>
      <c r="AL67" s="1149"/>
      <c r="AM67" s="1149"/>
      <c r="AN67" s="1149"/>
      <c r="AO67" s="1149"/>
      <c r="AP67" s="1149"/>
      <c r="AQ67" s="1149"/>
      <c r="AR67" s="1149"/>
      <c r="AS67" s="1149"/>
      <c r="AT67" s="1149"/>
      <c r="AU67" s="1142">
        <v>2445</v>
      </c>
      <c r="AV67" s="1142"/>
      <c r="AW67" s="1142"/>
      <c r="AX67" s="1142"/>
      <c r="AY67" s="357">
        <f>Ф2Заполн!AY67</f>
        <v>0</v>
      </c>
      <c r="AZ67" s="33" t="b">
        <f>IF(Ф2Заполн!BA67&lt;0,"(")</f>
        <v>0</v>
      </c>
      <c r="BA67" s="1143" t="str">
        <f>IF(Ф2Заполн!BA67&lt;&gt;0,ABS(Ф2Заполн!BA67),"-")</f>
        <v>-</v>
      </c>
      <c r="BB67" s="1143"/>
      <c r="BC67" s="1143"/>
      <c r="BD67" s="1143"/>
      <c r="BE67" s="1143"/>
      <c r="BF67" s="1143"/>
      <c r="BG67" s="1143"/>
      <c r="BH67" s="97" t="b">
        <f>IF(Ф2Заполн!BA67&lt;0,")")</f>
        <v>0</v>
      </c>
      <c r="BI67" s="96" t="b">
        <f>IF(Ф2Заполн!BJ67&lt;0,"(")</f>
        <v>0</v>
      </c>
      <c r="BJ67" s="1143" t="str">
        <f>IF(Ф2Заполн!BJ67&lt;&gt;0,ABS(Ф2Заполн!BJ67),"-")</f>
        <v>-</v>
      </c>
      <c r="BK67" s="1143"/>
      <c r="BL67" s="1143"/>
      <c r="BM67" s="1143"/>
      <c r="BN67" s="1143"/>
      <c r="BO67" s="1143"/>
      <c r="BP67" s="1143"/>
      <c r="BQ67" s="1143"/>
      <c r="BR67" s="1143"/>
      <c r="BS67" s="34" t="b">
        <f>IF(Ф2Заполн!BJ67&lt;0,")")</f>
        <v>0</v>
      </c>
      <c r="BV67" s="3"/>
    </row>
    <row r="68" spans="3:75" ht="13.5" customHeight="1" x14ac:dyDescent="0.2">
      <c r="C68" s="1152" t="s">
        <v>236</v>
      </c>
      <c r="D68" s="1152"/>
      <c r="E68" s="1152"/>
      <c r="F68" s="1152"/>
      <c r="G68" s="1152"/>
      <c r="H68" s="1152"/>
      <c r="I68" s="1152"/>
      <c r="J68" s="1152"/>
      <c r="K68" s="1152"/>
      <c r="L68" s="1152"/>
      <c r="M68" s="1152"/>
      <c r="N68" s="1152"/>
      <c r="O68" s="1152"/>
      <c r="P68" s="1152"/>
      <c r="Q68" s="1152"/>
      <c r="R68" s="1152"/>
      <c r="S68" s="1152"/>
      <c r="T68" s="1152"/>
      <c r="U68" s="1152"/>
      <c r="V68" s="1152"/>
      <c r="W68" s="1152"/>
      <c r="X68" s="1152"/>
      <c r="Y68" s="1152"/>
      <c r="Z68" s="1152"/>
      <c r="AA68" s="1152"/>
      <c r="AB68" s="1152"/>
      <c r="AC68" s="1152"/>
      <c r="AD68" s="1152"/>
      <c r="AE68" s="1152"/>
      <c r="AF68" s="1152"/>
      <c r="AG68" s="1152"/>
      <c r="AH68" s="1152"/>
      <c r="AI68" s="1152"/>
      <c r="AJ68" s="1152"/>
      <c r="AK68" s="1152"/>
      <c r="AL68" s="1152"/>
      <c r="AM68" s="1152"/>
      <c r="AN68" s="1152"/>
      <c r="AO68" s="1152"/>
      <c r="AP68" s="1152"/>
      <c r="AQ68" s="1152"/>
      <c r="AR68" s="1152"/>
      <c r="AS68" s="1152"/>
      <c r="AT68" s="1152"/>
      <c r="AU68" s="1157">
        <v>2450</v>
      </c>
      <c r="AV68" s="1157"/>
      <c r="AW68" s="1157"/>
      <c r="AX68" s="1157"/>
      <c r="AY68" s="390">
        <f>Ф2Заполн!AY68</f>
        <v>0</v>
      </c>
      <c r="AZ68" s="124" t="b">
        <f>IF(Ф2Заполн!BA68&lt;0,"(")</f>
        <v>0</v>
      </c>
      <c r="BA68" s="1158" t="str">
        <f>IF(Ф2Заполн!BA68&lt;&gt;0,ABS(Ф2Заполн!BA68),"-")</f>
        <v>-</v>
      </c>
      <c r="BB68" s="1158"/>
      <c r="BC68" s="1158"/>
      <c r="BD68" s="1158"/>
      <c r="BE68" s="1158"/>
      <c r="BF68" s="1158"/>
      <c r="BG68" s="1158"/>
      <c r="BH68" s="123" t="b">
        <f>IF(Ф2Заполн!BA68&lt;0,")")</f>
        <v>0</v>
      </c>
      <c r="BI68" s="122" t="b">
        <f>IF(Ф2Заполн!BJ68&lt;0,"(")</f>
        <v>0</v>
      </c>
      <c r="BJ68" s="1143" t="str">
        <f>IF(Ф2Заполн!BJ68&lt;&gt;0,ABS(Ф2Заполн!BJ68),"-")</f>
        <v>-</v>
      </c>
      <c r="BK68" s="1143"/>
      <c r="BL68" s="1143"/>
      <c r="BM68" s="1143"/>
      <c r="BN68" s="1143"/>
      <c r="BO68" s="1143"/>
      <c r="BP68" s="1143"/>
      <c r="BQ68" s="1143"/>
      <c r="BR68" s="1143"/>
      <c r="BS68" s="121" t="b">
        <f>IF(Ф2Заполн!BJ68&lt;0,")")</f>
        <v>0</v>
      </c>
      <c r="BV68" s="3"/>
    </row>
    <row r="69" spans="3:75" ht="13.5" customHeight="1" x14ac:dyDescent="0.2">
      <c r="C69" s="1149" t="s">
        <v>237</v>
      </c>
      <c r="D69" s="1149"/>
      <c r="E69" s="1149"/>
      <c r="F69" s="1149"/>
      <c r="G69" s="1149"/>
      <c r="H69" s="1149"/>
      <c r="I69" s="1149"/>
      <c r="J69" s="1149"/>
      <c r="K69" s="1149"/>
      <c r="L69" s="1149"/>
      <c r="M69" s="1149"/>
      <c r="N69" s="1149"/>
      <c r="O69" s="1149"/>
      <c r="P69" s="1149"/>
      <c r="Q69" s="1149"/>
      <c r="R69" s="1149"/>
      <c r="S69" s="1149"/>
      <c r="T69" s="1149"/>
      <c r="U69" s="1149"/>
      <c r="V69" s="1149"/>
      <c r="W69" s="1149"/>
      <c r="X69" s="1149"/>
      <c r="Y69" s="1149"/>
      <c r="Z69" s="1149"/>
      <c r="AA69" s="1149"/>
      <c r="AB69" s="1149"/>
      <c r="AC69" s="1149"/>
      <c r="AD69" s="1149"/>
      <c r="AE69" s="1149"/>
      <c r="AF69" s="1149"/>
      <c r="AG69" s="1149"/>
      <c r="AH69" s="1149"/>
      <c r="AI69" s="1149"/>
      <c r="AJ69" s="1149"/>
      <c r="AK69" s="1149"/>
      <c r="AL69" s="1149"/>
      <c r="AM69" s="1149"/>
      <c r="AN69" s="1149"/>
      <c r="AO69" s="1149"/>
      <c r="AP69" s="1149"/>
      <c r="AQ69" s="1149"/>
      <c r="AR69" s="1149"/>
      <c r="AS69" s="1149"/>
      <c r="AT69" s="1149"/>
      <c r="AU69" s="1142">
        <v>2455</v>
      </c>
      <c r="AV69" s="1142"/>
      <c r="AW69" s="1142"/>
      <c r="AX69" s="1142"/>
      <c r="AY69" s="357">
        <f>Ф2Заполн!AY69</f>
        <v>0</v>
      </c>
      <c r="AZ69" s="124" t="b">
        <f>IF(Ф2Заполн!BA69&lt;0,"(")</f>
        <v>0</v>
      </c>
      <c r="BA69" s="1158" t="str">
        <f>IF(Ф2Заполн!BA69&lt;&gt;0,ABS(Ф2Заполн!BA69),"-")</f>
        <v>-</v>
      </c>
      <c r="BB69" s="1158"/>
      <c r="BC69" s="1158"/>
      <c r="BD69" s="1158"/>
      <c r="BE69" s="1158"/>
      <c r="BF69" s="1158"/>
      <c r="BG69" s="1158"/>
      <c r="BH69" s="123" t="b">
        <f>IF(Ф2Заполн!BA69&lt;0,")")</f>
        <v>0</v>
      </c>
      <c r="BI69" s="122" t="b">
        <f>IF(Ф2Заполн!BJ69&lt;0,"(")</f>
        <v>0</v>
      </c>
      <c r="BJ69" s="1143" t="str">
        <f>IF(Ф2Заполн!BJ69&lt;&gt;0,ABS(Ф2Заполн!BJ69),"-")</f>
        <v>-</v>
      </c>
      <c r="BK69" s="1143"/>
      <c r="BL69" s="1143"/>
      <c r="BM69" s="1143"/>
      <c r="BN69" s="1143"/>
      <c r="BO69" s="1143"/>
      <c r="BP69" s="1143"/>
      <c r="BQ69" s="1143"/>
      <c r="BR69" s="1143"/>
      <c r="BS69" s="121" t="b">
        <f>IF(Ф2Заполн!BJ69&lt;0,")")</f>
        <v>0</v>
      </c>
      <c r="BV69" s="3"/>
    </row>
    <row r="70" spans="3:75" ht="13.5" customHeight="1" x14ac:dyDescent="0.2">
      <c r="C70" s="1152" t="s">
        <v>238</v>
      </c>
      <c r="D70" s="1152"/>
      <c r="E70" s="1152"/>
      <c r="F70" s="1152"/>
      <c r="G70" s="1152"/>
      <c r="H70" s="1152"/>
      <c r="I70" s="1152"/>
      <c r="J70" s="1152"/>
      <c r="K70" s="1152"/>
      <c r="L70" s="1152"/>
      <c r="M70" s="1152"/>
      <c r="N70" s="1152"/>
      <c r="O70" s="1152"/>
      <c r="P70" s="1152"/>
      <c r="Q70" s="1152"/>
      <c r="R70" s="1152"/>
      <c r="S70" s="1152"/>
      <c r="T70" s="1152"/>
      <c r="U70" s="1152"/>
      <c r="V70" s="1152"/>
      <c r="W70" s="1152"/>
      <c r="X70" s="1152"/>
      <c r="Y70" s="1152"/>
      <c r="Z70" s="1152"/>
      <c r="AA70" s="1152"/>
      <c r="AB70" s="1152"/>
      <c r="AC70" s="1152"/>
      <c r="AD70" s="1152"/>
      <c r="AE70" s="1152"/>
      <c r="AF70" s="1152"/>
      <c r="AG70" s="1152"/>
      <c r="AH70" s="1152"/>
      <c r="AI70" s="1152"/>
      <c r="AJ70" s="1152"/>
      <c r="AK70" s="1152"/>
      <c r="AL70" s="1152"/>
      <c r="AM70" s="1152"/>
      <c r="AN70" s="1152"/>
      <c r="AO70" s="1152"/>
      <c r="AP70" s="1152"/>
      <c r="AQ70" s="1152"/>
      <c r="AR70" s="1152"/>
      <c r="AS70" s="1152"/>
      <c r="AT70" s="1152"/>
      <c r="AU70" s="1157">
        <v>2460</v>
      </c>
      <c r="AV70" s="1157"/>
      <c r="AW70" s="1157"/>
      <c r="AX70" s="1157"/>
      <c r="AY70" s="390">
        <f>Ф2Заполн!AY70</f>
        <v>0</v>
      </c>
      <c r="AZ70" s="124" t="b">
        <f>IF(Ф2Заполн!BA70&lt;0,"(")</f>
        <v>0</v>
      </c>
      <c r="BA70" s="1158" t="str">
        <f>IF(Ф2Заполн!BA70&lt;&gt;0,ABS(Ф2Заполн!BA70),"-")</f>
        <v>-</v>
      </c>
      <c r="BB70" s="1158"/>
      <c r="BC70" s="1158"/>
      <c r="BD70" s="1158"/>
      <c r="BE70" s="1158"/>
      <c r="BF70" s="1158"/>
      <c r="BG70" s="1158"/>
      <c r="BH70" s="123" t="b">
        <f>IF(Ф2Заполн!BA70&lt;0,")")</f>
        <v>0</v>
      </c>
      <c r="BI70" s="122" t="b">
        <f>IF(Ф2Заполн!BJ70&lt;0,"(")</f>
        <v>0</v>
      </c>
      <c r="BJ70" s="1143" t="str">
        <f>IF(Ф2Заполн!BJ70&lt;&gt;0,ABS(Ф2Заполн!BJ70),"-")</f>
        <v>-</v>
      </c>
      <c r="BK70" s="1143"/>
      <c r="BL70" s="1143"/>
      <c r="BM70" s="1143"/>
      <c r="BN70" s="1143"/>
      <c r="BO70" s="1143"/>
      <c r="BP70" s="1143"/>
      <c r="BQ70" s="1143"/>
      <c r="BR70" s="1143"/>
      <c r="BS70" s="121" t="b">
        <f>IF(Ф2Заполн!BJ70&lt;0,")")</f>
        <v>0</v>
      </c>
      <c r="BV70" s="3"/>
    </row>
    <row r="71" spans="3:75" ht="13.5" customHeight="1" x14ac:dyDescent="0.2">
      <c r="C71" s="1152" t="s">
        <v>239</v>
      </c>
      <c r="D71" s="1152"/>
      <c r="E71" s="1152"/>
      <c r="F71" s="1152"/>
      <c r="G71" s="1152"/>
      <c r="H71" s="1152"/>
      <c r="I71" s="1152"/>
      <c r="J71" s="1152"/>
      <c r="K71" s="1152"/>
      <c r="L71" s="1152"/>
      <c r="M71" s="1152"/>
      <c r="N71" s="1152"/>
      <c r="O71" s="1152"/>
      <c r="P71" s="1152"/>
      <c r="Q71" s="1152"/>
      <c r="R71" s="1152"/>
      <c r="S71" s="1152"/>
      <c r="T71" s="1152"/>
      <c r="U71" s="1152"/>
      <c r="V71" s="1152"/>
      <c r="W71" s="1152"/>
      <c r="X71" s="1152"/>
      <c r="Y71" s="1152"/>
      <c r="Z71" s="1152"/>
      <c r="AA71" s="1152"/>
      <c r="AB71" s="1152"/>
      <c r="AC71" s="1152"/>
      <c r="AD71" s="1152"/>
      <c r="AE71" s="1152"/>
      <c r="AF71" s="1152"/>
      <c r="AG71" s="1152"/>
      <c r="AH71" s="1152"/>
      <c r="AI71" s="1152"/>
      <c r="AJ71" s="1152"/>
      <c r="AK71" s="1152"/>
      <c r="AL71" s="1152"/>
      <c r="AM71" s="1152"/>
      <c r="AN71" s="1152"/>
      <c r="AO71" s="1152"/>
      <c r="AP71" s="1152"/>
      <c r="AQ71" s="1152"/>
      <c r="AR71" s="1152"/>
      <c r="AS71" s="1152"/>
      <c r="AT71" s="1152"/>
      <c r="AU71" s="1157">
        <v>2465</v>
      </c>
      <c r="AV71" s="1157"/>
      <c r="AW71" s="1157"/>
      <c r="AX71" s="1157"/>
      <c r="AY71" s="390">
        <f>Ф2Заполн!AY71</f>
        <v>0</v>
      </c>
      <c r="AZ71" s="124" t="b">
        <f>IF(Ф2Заполн!BA71&lt;0,"(")</f>
        <v>0</v>
      </c>
      <c r="BA71" s="1158">
        <f>IF(Ф2Заполн!BA71&lt;&gt;0,ABS(Ф2Заполн!BA71),"-")</f>
        <v>184</v>
      </c>
      <c r="BB71" s="1158"/>
      <c r="BC71" s="1158"/>
      <c r="BD71" s="1158"/>
      <c r="BE71" s="1158"/>
      <c r="BF71" s="1158"/>
      <c r="BG71" s="1158"/>
      <c r="BH71" s="123" t="b">
        <f>IF(Ф2Заполн!BA71&lt;0,")")</f>
        <v>0</v>
      </c>
      <c r="BI71" s="122" t="b">
        <f>IF(Ф2Заполн!BJ71&lt;0,"(")</f>
        <v>0</v>
      </c>
      <c r="BJ71" s="1143">
        <f>IF(Ф2Заполн!BJ71&lt;&gt;0,ABS(Ф2Заполн!BJ71),"-")</f>
        <v>136</v>
      </c>
      <c r="BK71" s="1143"/>
      <c r="BL71" s="1143"/>
      <c r="BM71" s="1143"/>
      <c r="BN71" s="1143"/>
      <c r="BO71" s="1143"/>
      <c r="BP71" s="1143"/>
      <c r="BQ71" s="1143"/>
      <c r="BR71" s="1143"/>
      <c r="BS71" s="121" t="b">
        <f>IF(Ф2Заполн!BJ71&lt;0,")")</f>
        <v>0</v>
      </c>
      <c r="BV71" s="3"/>
      <c r="BW71" s="3"/>
    </row>
    <row r="73" spans="3:75" x14ac:dyDescent="0.2">
      <c r="C73" s="1148" t="s">
        <v>240</v>
      </c>
      <c r="D73" s="1148"/>
      <c r="E73" s="1148"/>
      <c r="F73" s="1148"/>
      <c r="G73" s="1148"/>
      <c r="H73" s="1148"/>
      <c r="I73" s="1148"/>
      <c r="J73" s="1148"/>
      <c r="K73" s="1148"/>
      <c r="L73" s="1148"/>
      <c r="M73" s="1148"/>
      <c r="N73" s="1148"/>
      <c r="O73" s="1148"/>
      <c r="P73" s="1148"/>
      <c r="Q73" s="1148"/>
      <c r="R73" s="1148"/>
      <c r="S73" s="1148"/>
      <c r="T73" s="1148"/>
      <c r="U73" s="1148"/>
      <c r="V73" s="1148"/>
      <c r="W73" s="1148"/>
      <c r="X73" s="1148"/>
      <c r="Y73" s="1148"/>
      <c r="Z73" s="1148"/>
      <c r="AA73" s="1148"/>
      <c r="AB73" s="1148"/>
      <c r="AC73" s="1148"/>
      <c r="AD73" s="1148"/>
      <c r="AE73" s="1148"/>
      <c r="AF73" s="1148"/>
      <c r="AG73" s="1148"/>
      <c r="AH73" s="1148"/>
      <c r="AI73" s="1148"/>
      <c r="AJ73" s="1148"/>
      <c r="AK73" s="1148"/>
      <c r="AL73" s="1148"/>
      <c r="AM73" s="1148"/>
      <c r="AN73" s="1148"/>
      <c r="AO73" s="1148"/>
      <c r="AP73" s="1148"/>
      <c r="AQ73" s="1148"/>
      <c r="AR73" s="1148"/>
      <c r="AS73" s="1148"/>
      <c r="AT73" s="1148"/>
      <c r="AU73" s="1148"/>
      <c r="AV73" s="1148"/>
      <c r="AW73" s="1148"/>
      <c r="AX73" s="1148"/>
      <c r="AY73" s="1148"/>
      <c r="AZ73" s="1148"/>
      <c r="BA73" s="1148"/>
      <c r="BB73" s="1148"/>
      <c r="BC73" s="1148"/>
      <c r="BD73" s="1148"/>
      <c r="BE73" s="1148"/>
      <c r="BF73" s="1148"/>
      <c r="BG73" s="1148"/>
      <c r="BH73" s="1148"/>
      <c r="BI73" s="1148"/>
      <c r="BJ73" s="1148"/>
      <c r="BK73" s="1148"/>
      <c r="BL73" s="1148"/>
      <c r="BM73" s="1148"/>
      <c r="BN73" s="1148"/>
      <c r="BO73" s="1148"/>
      <c r="BP73" s="1148"/>
      <c r="BQ73" s="1148"/>
      <c r="BR73" s="1148"/>
      <c r="BS73" s="1148"/>
    </row>
    <row r="75" spans="3:75" ht="51.75" customHeight="1" x14ac:dyDescent="0.2">
      <c r="C75" s="987" t="s">
        <v>241</v>
      </c>
      <c r="D75" s="987"/>
      <c r="E75" s="987"/>
      <c r="F75" s="987"/>
      <c r="G75" s="987"/>
      <c r="H75" s="987"/>
      <c r="I75" s="987"/>
      <c r="J75" s="987"/>
      <c r="K75" s="987"/>
      <c r="L75" s="987"/>
      <c r="M75" s="987"/>
      <c r="N75" s="987"/>
      <c r="O75" s="987"/>
      <c r="P75" s="987"/>
      <c r="Q75" s="987"/>
      <c r="R75" s="987"/>
      <c r="S75" s="987"/>
      <c r="T75" s="987"/>
      <c r="U75" s="987"/>
      <c r="V75" s="987"/>
      <c r="W75" s="987"/>
      <c r="X75" s="987"/>
      <c r="Y75" s="987"/>
      <c r="Z75" s="987"/>
      <c r="AA75" s="987"/>
      <c r="AB75" s="987"/>
      <c r="AC75" s="987"/>
      <c r="AD75" s="987"/>
      <c r="AE75" s="987"/>
      <c r="AF75" s="987"/>
      <c r="AG75" s="987"/>
      <c r="AH75" s="987"/>
      <c r="AI75" s="987"/>
      <c r="AJ75" s="987"/>
      <c r="AK75" s="987"/>
      <c r="AL75" s="987"/>
      <c r="AM75" s="987"/>
      <c r="AN75" s="987"/>
      <c r="AO75" s="987"/>
      <c r="AP75" s="987"/>
      <c r="AQ75" s="987"/>
      <c r="AR75" s="987"/>
      <c r="AS75" s="987"/>
      <c r="AT75" s="987"/>
      <c r="AU75" s="987" t="s">
        <v>26</v>
      </c>
      <c r="AV75" s="987"/>
      <c r="AW75" s="987"/>
      <c r="AX75" s="987"/>
      <c r="AY75" s="348" t="s">
        <v>484</v>
      </c>
      <c r="AZ75" s="970" t="s">
        <v>193</v>
      </c>
      <c r="BA75" s="970"/>
      <c r="BB75" s="970"/>
      <c r="BC75" s="970"/>
      <c r="BD75" s="970"/>
      <c r="BE75" s="970"/>
      <c r="BF75" s="970"/>
      <c r="BG75" s="970"/>
      <c r="BH75" s="970"/>
      <c r="BI75" s="970" t="s">
        <v>194</v>
      </c>
      <c r="BJ75" s="970"/>
      <c r="BK75" s="970"/>
      <c r="BL75" s="970"/>
      <c r="BM75" s="970"/>
      <c r="BN75" s="970"/>
      <c r="BO75" s="970"/>
      <c r="BP75" s="970"/>
      <c r="BQ75" s="970"/>
      <c r="BR75" s="970"/>
      <c r="BS75" s="970"/>
    </row>
    <row r="76" spans="3:75" ht="13.5" customHeight="1" x14ac:dyDescent="0.2">
      <c r="C76" s="987">
        <v>1</v>
      </c>
      <c r="D76" s="987"/>
      <c r="E76" s="987"/>
      <c r="F76" s="987"/>
      <c r="G76" s="987"/>
      <c r="H76" s="987"/>
      <c r="I76" s="987"/>
      <c r="J76" s="987"/>
      <c r="K76" s="987"/>
      <c r="L76" s="987"/>
      <c r="M76" s="987"/>
      <c r="N76" s="987"/>
      <c r="O76" s="987"/>
      <c r="P76" s="987"/>
      <c r="Q76" s="987"/>
      <c r="R76" s="987"/>
      <c r="S76" s="987"/>
      <c r="T76" s="987"/>
      <c r="U76" s="987"/>
      <c r="V76" s="987"/>
      <c r="W76" s="987"/>
      <c r="X76" s="987"/>
      <c r="Y76" s="987"/>
      <c r="Z76" s="987"/>
      <c r="AA76" s="987"/>
      <c r="AB76" s="987"/>
      <c r="AC76" s="987"/>
      <c r="AD76" s="987"/>
      <c r="AE76" s="987"/>
      <c r="AF76" s="987"/>
      <c r="AG76" s="987"/>
      <c r="AH76" s="987"/>
      <c r="AI76" s="987"/>
      <c r="AJ76" s="987"/>
      <c r="AK76" s="987"/>
      <c r="AL76" s="987"/>
      <c r="AM76" s="987"/>
      <c r="AN76" s="987"/>
      <c r="AO76" s="987"/>
      <c r="AP76" s="987"/>
      <c r="AQ76" s="987"/>
      <c r="AR76" s="987"/>
      <c r="AS76" s="987"/>
      <c r="AT76" s="987"/>
      <c r="AU76" s="987">
        <v>2</v>
      </c>
      <c r="AV76" s="987"/>
      <c r="AW76" s="987"/>
      <c r="AX76" s="987"/>
      <c r="AY76" s="348" t="s">
        <v>485</v>
      </c>
      <c r="AZ76" s="970">
        <v>4</v>
      </c>
      <c r="BA76" s="970"/>
      <c r="BB76" s="970"/>
      <c r="BC76" s="970"/>
      <c r="BD76" s="970"/>
      <c r="BE76" s="970"/>
      <c r="BF76" s="970"/>
      <c r="BG76" s="970"/>
      <c r="BH76" s="970"/>
      <c r="BI76" s="970">
        <v>5</v>
      </c>
      <c r="BJ76" s="970"/>
      <c r="BK76" s="970"/>
      <c r="BL76" s="970"/>
      <c r="BM76" s="970"/>
      <c r="BN76" s="970"/>
      <c r="BO76" s="970"/>
      <c r="BP76" s="970"/>
      <c r="BQ76" s="970"/>
      <c r="BR76" s="970"/>
      <c r="BS76" s="970"/>
    </row>
    <row r="77" spans="3:75" ht="13.5" customHeight="1" x14ac:dyDescent="0.2">
      <c r="C77" s="1149" t="s">
        <v>242</v>
      </c>
      <c r="D77" s="1149"/>
      <c r="E77" s="1149"/>
      <c r="F77" s="1149"/>
      <c r="G77" s="1149"/>
      <c r="H77" s="1149"/>
      <c r="I77" s="1149"/>
      <c r="J77" s="1149"/>
      <c r="K77" s="1149"/>
      <c r="L77" s="1149"/>
      <c r="M77" s="1149"/>
      <c r="N77" s="1149"/>
      <c r="O77" s="1149"/>
      <c r="P77" s="1149"/>
      <c r="Q77" s="1149"/>
      <c r="R77" s="1149"/>
      <c r="S77" s="1149"/>
      <c r="T77" s="1149"/>
      <c r="U77" s="1149"/>
      <c r="V77" s="1149"/>
      <c r="W77" s="1149"/>
      <c r="X77" s="1149"/>
      <c r="Y77" s="1149"/>
      <c r="Z77" s="1149"/>
      <c r="AA77" s="1149"/>
      <c r="AB77" s="1149"/>
      <c r="AC77" s="1149"/>
      <c r="AD77" s="1149"/>
      <c r="AE77" s="1149"/>
      <c r="AF77" s="1149"/>
      <c r="AG77" s="1149"/>
      <c r="AH77" s="1149"/>
      <c r="AI77" s="1149"/>
      <c r="AJ77" s="1149"/>
      <c r="AK77" s="1149"/>
      <c r="AL77" s="1149"/>
      <c r="AM77" s="1149"/>
      <c r="AN77" s="1149"/>
      <c r="AO77" s="1149"/>
      <c r="AP77" s="1149"/>
      <c r="AQ77" s="1149"/>
      <c r="AR77" s="1149"/>
      <c r="AS77" s="1149"/>
      <c r="AT77" s="1149"/>
      <c r="AU77" s="987">
        <v>2500</v>
      </c>
      <c r="AV77" s="987"/>
      <c r="AW77" s="987"/>
      <c r="AX77" s="987"/>
      <c r="AY77" s="348">
        <f>Ф2Заполн!AY77</f>
        <v>0</v>
      </c>
      <c r="AZ77" s="1150" t="str">
        <f>IF(Ф2Заполн!AZ77&gt;0,Ф2Заполн!AZ77,"-")</f>
        <v>-</v>
      </c>
      <c r="BA77" s="1150"/>
      <c r="BB77" s="1150"/>
      <c r="BC77" s="1150"/>
      <c r="BD77" s="1150"/>
      <c r="BE77" s="1150"/>
      <c r="BF77" s="1150"/>
      <c r="BG77" s="1150"/>
      <c r="BH77" s="1150"/>
      <c r="BI77" s="1151" t="str">
        <f>IF(Ф2Заполн!BI77&gt;0,Ф2Заполн!BI77,"-")</f>
        <v>-</v>
      </c>
      <c r="BJ77" s="1151"/>
      <c r="BK77" s="1151"/>
      <c r="BL77" s="1151"/>
      <c r="BM77" s="1151"/>
      <c r="BN77" s="1151"/>
      <c r="BO77" s="1151"/>
      <c r="BP77" s="1151"/>
      <c r="BQ77" s="1151"/>
      <c r="BR77" s="1151"/>
      <c r="BS77" s="1151"/>
    </row>
    <row r="78" spans="3:75" ht="13.5" customHeight="1" x14ac:dyDescent="0.2">
      <c r="C78" s="1149" t="s">
        <v>243</v>
      </c>
      <c r="D78" s="1149"/>
      <c r="E78" s="1149"/>
      <c r="F78" s="1149"/>
      <c r="G78" s="1149"/>
      <c r="H78" s="1149"/>
      <c r="I78" s="1149"/>
      <c r="J78" s="1149"/>
      <c r="K78" s="1149"/>
      <c r="L78" s="1149"/>
      <c r="M78" s="1149"/>
      <c r="N78" s="1149"/>
      <c r="O78" s="1149"/>
      <c r="P78" s="1149"/>
      <c r="Q78" s="1149"/>
      <c r="R78" s="1149"/>
      <c r="S78" s="1149"/>
      <c r="T78" s="1149"/>
      <c r="U78" s="1149"/>
      <c r="V78" s="1149"/>
      <c r="W78" s="1149"/>
      <c r="X78" s="1149"/>
      <c r="Y78" s="1149"/>
      <c r="Z78" s="1149"/>
      <c r="AA78" s="1149"/>
      <c r="AB78" s="1149"/>
      <c r="AC78" s="1149"/>
      <c r="AD78" s="1149"/>
      <c r="AE78" s="1149"/>
      <c r="AF78" s="1149"/>
      <c r="AG78" s="1149"/>
      <c r="AH78" s="1149"/>
      <c r="AI78" s="1149"/>
      <c r="AJ78" s="1149"/>
      <c r="AK78" s="1149"/>
      <c r="AL78" s="1149"/>
      <c r="AM78" s="1149"/>
      <c r="AN78" s="1149"/>
      <c r="AO78" s="1149"/>
      <c r="AP78" s="1149"/>
      <c r="AQ78" s="1149"/>
      <c r="AR78" s="1149"/>
      <c r="AS78" s="1149"/>
      <c r="AT78" s="1149"/>
      <c r="AU78" s="987">
        <v>2505</v>
      </c>
      <c r="AV78" s="987"/>
      <c r="AW78" s="987"/>
      <c r="AX78" s="987"/>
      <c r="AY78" s="348">
        <f>Ф2Заполн!AY78</f>
        <v>0</v>
      </c>
      <c r="AZ78" s="1150">
        <f>IF(Ф2Заполн!AZ78&gt;0,Ф2Заполн!AZ78,"-")</f>
        <v>164</v>
      </c>
      <c r="BA78" s="1150"/>
      <c r="BB78" s="1150"/>
      <c r="BC78" s="1150"/>
      <c r="BD78" s="1150"/>
      <c r="BE78" s="1150"/>
      <c r="BF78" s="1150"/>
      <c r="BG78" s="1150"/>
      <c r="BH78" s="1150"/>
      <c r="BI78" s="1151">
        <f>IF(Ф2Заполн!BI78&gt;0,Ф2Заполн!BI78,"-")</f>
        <v>50</v>
      </c>
      <c r="BJ78" s="1151"/>
      <c r="BK78" s="1151"/>
      <c r="BL78" s="1151"/>
      <c r="BM78" s="1151"/>
      <c r="BN78" s="1151"/>
      <c r="BO78" s="1151"/>
      <c r="BP78" s="1151"/>
      <c r="BQ78" s="1151"/>
      <c r="BR78" s="1151"/>
      <c r="BS78" s="1151"/>
    </row>
    <row r="79" spans="3:75" ht="13.5" customHeight="1" x14ac:dyDescent="0.2">
      <c r="C79" s="1149" t="s">
        <v>244</v>
      </c>
      <c r="D79" s="1149"/>
      <c r="E79" s="1149"/>
      <c r="F79" s="1149"/>
      <c r="G79" s="1149"/>
      <c r="H79" s="1149"/>
      <c r="I79" s="1149"/>
      <c r="J79" s="1149"/>
      <c r="K79" s="1149"/>
      <c r="L79" s="1149"/>
      <c r="M79" s="1149"/>
      <c r="N79" s="1149"/>
      <c r="O79" s="1149"/>
      <c r="P79" s="1149"/>
      <c r="Q79" s="1149"/>
      <c r="R79" s="1149"/>
      <c r="S79" s="1149"/>
      <c r="T79" s="1149"/>
      <c r="U79" s="1149"/>
      <c r="V79" s="1149"/>
      <c r="W79" s="1149"/>
      <c r="X79" s="1149"/>
      <c r="Y79" s="1149"/>
      <c r="Z79" s="1149"/>
      <c r="AA79" s="1149"/>
      <c r="AB79" s="1149"/>
      <c r="AC79" s="1149"/>
      <c r="AD79" s="1149"/>
      <c r="AE79" s="1149"/>
      <c r="AF79" s="1149"/>
      <c r="AG79" s="1149"/>
      <c r="AH79" s="1149"/>
      <c r="AI79" s="1149"/>
      <c r="AJ79" s="1149"/>
      <c r="AK79" s="1149"/>
      <c r="AL79" s="1149"/>
      <c r="AM79" s="1149"/>
      <c r="AN79" s="1149"/>
      <c r="AO79" s="1149"/>
      <c r="AP79" s="1149"/>
      <c r="AQ79" s="1149"/>
      <c r="AR79" s="1149"/>
      <c r="AS79" s="1149"/>
      <c r="AT79" s="1149"/>
      <c r="AU79" s="987">
        <v>2510</v>
      </c>
      <c r="AV79" s="987"/>
      <c r="AW79" s="987"/>
      <c r="AX79" s="987"/>
      <c r="AY79" s="348">
        <f>Ф2Заполн!AY79</f>
        <v>0</v>
      </c>
      <c r="AZ79" s="1150">
        <f>IF(Ф2Заполн!AZ79&gt;0,Ф2Заполн!AZ79,"-")</f>
        <v>36</v>
      </c>
      <c r="BA79" s="1150"/>
      <c r="BB79" s="1150"/>
      <c r="BC79" s="1150"/>
      <c r="BD79" s="1150"/>
      <c r="BE79" s="1150"/>
      <c r="BF79" s="1150"/>
      <c r="BG79" s="1150"/>
      <c r="BH79" s="1150"/>
      <c r="BI79" s="1151">
        <f>IF(Ф2Заполн!BI79&gt;0,Ф2Заполн!BI79,"-")</f>
        <v>11</v>
      </c>
      <c r="BJ79" s="1151"/>
      <c r="BK79" s="1151"/>
      <c r="BL79" s="1151"/>
      <c r="BM79" s="1151"/>
      <c r="BN79" s="1151"/>
      <c r="BO79" s="1151"/>
      <c r="BP79" s="1151"/>
      <c r="BQ79" s="1151"/>
      <c r="BR79" s="1151"/>
      <c r="BS79" s="1151"/>
    </row>
    <row r="80" spans="3:75" ht="13.5" customHeight="1" x14ac:dyDescent="0.2">
      <c r="C80" s="1149" t="s">
        <v>245</v>
      </c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49"/>
      <c r="AL80" s="1149"/>
      <c r="AM80" s="1149"/>
      <c r="AN80" s="1149"/>
      <c r="AO80" s="1149"/>
      <c r="AP80" s="1149"/>
      <c r="AQ80" s="1149"/>
      <c r="AR80" s="1149"/>
      <c r="AS80" s="1149"/>
      <c r="AT80" s="1149"/>
      <c r="AU80" s="987">
        <v>2515</v>
      </c>
      <c r="AV80" s="987"/>
      <c r="AW80" s="987"/>
      <c r="AX80" s="987"/>
      <c r="AY80" s="348">
        <f>Ф2Заполн!AY80</f>
        <v>0</v>
      </c>
      <c r="AZ80" s="1150" t="str">
        <f>IF(Ф2Заполн!AZ80&gt;0,Ф2Заполн!AZ80,"-")</f>
        <v>-</v>
      </c>
      <c r="BA80" s="1150"/>
      <c r="BB80" s="1150"/>
      <c r="BC80" s="1150"/>
      <c r="BD80" s="1150"/>
      <c r="BE80" s="1150"/>
      <c r="BF80" s="1150"/>
      <c r="BG80" s="1150"/>
      <c r="BH80" s="1150"/>
      <c r="BI80" s="1151" t="str">
        <f>IF(Ф2Заполн!BI80&gt;0,Ф2Заполн!BI80,"-")</f>
        <v>-</v>
      </c>
      <c r="BJ80" s="1151"/>
      <c r="BK80" s="1151"/>
      <c r="BL80" s="1151"/>
      <c r="BM80" s="1151"/>
      <c r="BN80" s="1151"/>
      <c r="BO80" s="1151"/>
      <c r="BP80" s="1151"/>
      <c r="BQ80" s="1151"/>
      <c r="BR80" s="1151"/>
      <c r="BS80" s="1151"/>
    </row>
    <row r="81" spans="3:71" ht="13.5" customHeight="1" x14ac:dyDescent="0.2">
      <c r="C81" s="1149" t="s">
        <v>215</v>
      </c>
      <c r="D81" s="1149"/>
      <c r="E81" s="1149"/>
      <c r="F81" s="1149"/>
      <c r="G81" s="1149"/>
      <c r="H81" s="1149"/>
      <c r="I81" s="1149"/>
      <c r="J81" s="1149"/>
      <c r="K81" s="1149"/>
      <c r="L81" s="1149"/>
      <c r="M81" s="1149"/>
      <c r="N81" s="1149"/>
      <c r="O81" s="1149"/>
      <c r="P81" s="1149"/>
      <c r="Q81" s="1149"/>
      <c r="R81" s="1149"/>
      <c r="S81" s="1149"/>
      <c r="T81" s="1149"/>
      <c r="U81" s="1149"/>
      <c r="V81" s="1149"/>
      <c r="W81" s="1149"/>
      <c r="X81" s="1149"/>
      <c r="Y81" s="1149"/>
      <c r="Z81" s="1149"/>
      <c r="AA81" s="1149"/>
      <c r="AB81" s="1149"/>
      <c r="AC81" s="1149"/>
      <c r="AD81" s="1149"/>
      <c r="AE81" s="1149"/>
      <c r="AF81" s="1149"/>
      <c r="AG81" s="1149"/>
      <c r="AH81" s="1149"/>
      <c r="AI81" s="1149"/>
      <c r="AJ81" s="1149"/>
      <c r="AK81" s="1149"/>
      <c r="AL81" s="1149"/>
      <c r="AM81" s="1149"/>
      <c r="AN81" s="1149"/>
      <c r="AO81" s="1149"/>
      <c r="AP81" s="1149"/>
      <c r="AQ81" s="1149"/>
      <c r="AR81" s="1149"/>
      <c r="AS81" s="1149"/>
      <c r="AT81" s="1149"/>
      <c r="AU81" s="987">
        <v>2520</v>
      </c>
      <c r="AV81" s="987"/>
      <c r="AW81" s="987"/>
      <c r="AX81" s="987"/>
      <c r="AY81" s="348">
        <f>Ф2Заполн!AY81</f>
        <v>0</v>
      </c>
      <c r="AZ81" s="1150">
        <f>IF(Ф2Заполн!AZ81&gt;0,Ф2Заполн!AZ81,"-")</f>
        <v>843</v>
      </c>
      <c r="BA81" s="1150"/>
      <c r="BB81" s="1150"/>
      <c r="BC81" s="1150"/>
      <c r="BD81" s="1150"/>
      <c r="BE81" s="1150"/>
      <c r="BF81" s="1150"/>
      <c r="BG81" s="1150"/>
      <c r="BH81" s="1150"/>
      <c r="BI81" s="1151">
        <f>IF(Ф2Заполн!BI81&gt;0,Ф2Заполн!BI81,"-")</f>
        <v>414</v>
      </c>
      <c r="BJ81" s="1151"/>
      <c r="BK81" s="1151"/>
      <c r="BL81" s="1151"/>
      <c r="BM81" s="1151"/>
      <c r="BN81" s="1151"/>
      <c r="BO81" s="1151"/>
      <c r="BP81" s="1151"/>
      <c r="BQ81" s="1151"/>
      <c r="BR81" s="1151"/>
      <c r="BS81" s="1151"/>
    </row>
    <row r="82" spans="3:71" ht="13.5" customHeight="1" x14ac:dyDescent="0.2">
      <c r="C82" s="1152" t="s">
        <v>246</v>
      </c>
      <c r="D82" s="1152"/>
      <c r="E82" s="1152"/>
      <c r="F82" s="1152"/>
      <c r="G82" s="1152"/>
      <c r="H82" s="1152"/>
      <c r="I82" s="1152"/>
      <c r="J82" s="1152"/>
      <c r="K82" s="1152"/>
      <c r="L82" s="1152"/>
      <c r="M82" s="1152"/>
      <c r="N82" s="1152"/>
      <c r="O82" s="1152"/>
      <c r="P82" s="1152"/>
      <c r="Q82" s="1152"/>
      <c r="R82" s="1152"/>
      <c r="S82" s="1152"/>
      <c r="T82" s="1152"/>
      <c r="U82" s="1152"/>
      <c r="V82" s="1152"/>
      <c r="W82" s="1152"/>
      <c r="X82" s="1152"/>
      <c r="Y82" s="1152"/>
      <c r="Z82" s="1152"/>
      <c r="AA82" s="1152"/>
      <c r="AB82" s="1152"/>
      <c r="AC82" s="1152"/>
      <c r="AD82" s="1152"/>
      <c r="AE82" s="1152"/>
      <c r="AF82" s="1152"/>
      <c r="AG82" s="1152"/>
      <c r="AH82" s="1152"/>
      <c r="AI82" s="1152"/>
      <c r="AJ82" s="1152"/>
      <c r="AK82" s="1152"/>
      <c r="AL82" s="1152"/>
      <c r="AM82" s="1152"/>
      <c r="AN82" s="1152"/>
      <c r="AO82" s="1152"/>
      <c r="AP82" s="1152"/>
      <c r="AQ82" s="1152"/>
      <c r="AR82" s="1152"/>
      <c r="AS82" s="1152"/>
      <c r="AT82" s="1152"/>
      <c r="AU82" s="1016">
        <v>2550</v>
      </c>
      <c r="AV82" s="1016"/>
      <c r="AW82" s="1016"/>
      <c r="AX82" s="1016"/>
      <c r="AY82" s="391">
        <f>Ф2Заполн!AY82</f>
        <v>0</v>
      </c>
      <c r="AZ82" s="1153">
        <f>IF(Ф2Заполн!AZ82&gt;0,Ф2Заполн!AZ82,"-")</f>
        <v>1043</v>
      </c>
      <c r="BA82" s="1154"/>
      <c r="BB82" s="1154"/>
      <c r="BC82" s="1154"/>
      <c r="BD82" s="1154"/>
      <c r="BE82" s="1154"/>
      <c r="BF82" s="1154"/>
      <c r="BG82" s="1154"/>
      <c r="BH82" s="1155"/>
      <c r="BI82" s="1156">
        <f>IF(Ф2Заполн!BI82&gt;0,Ф2Заполн!BI82,"-")</f>
        <v>475</v>
      </c>
      <c r="BJ82" s="1156"/>
      <c r="BK82" s="1156"/>
      <c r="BL82" s="1156"/>
      <c r="BM82" s="1156"/>
      <c r="BN82" s="1156"/>
      <c r="BO82" s="1156"/>
      <c r="BP82" s="1156"/>
      <c r="BQ82" s="1156"/>
      <c r="BR82" s="1156"/>
      <c r="BS82" s="1156"/>
    </row>
    <row r="84" spans="3:71" x14ac:dyDescent="0.2">
      <c r="C84" s="1148" t="s">
        <v>247</v>
      </c>
      <c r="D84" s="1148"/>
      <c r="E84" s="1148"/>
      <c r="F84" s="1148"/>
      <c r="G84" s="1148"/>
      <c r="H84" s="1148"/>
      <c r="I84" s="1148"/>
      <c r="J84" s="1148"/>
      <c r="K84" s="1148"/>
      <c r="L84" s="1148"/>
      <c r="M84" s="1148"/>
      <c r="N84" s="1148"/>
      <c r="O84" s="1148"/>
      <c r="P84" s="1148"/>
      <c r="Q84" s="1148"/>
      <c r="R84" s="1148"/>
      <c r="S84" s="1148"/>
      <c r="T84" s="1148"/>
      <c r="U84" s="1148"/>
      <c r="V84" s="1148"/>
      <c r="W84" s="1148"/>
      <c r="X84" s="1148"/>
      <c r="Y84" s="1148"/>
      <c r="Z84" s="1148"/>
      <c r="AA84" s="1148"/>
      <c r="AB84" s="1148"/>
      <c r="AC84" s="1148"/>
      <c r="AD84" s="1148"/>
      <c r="AE84" s="1148"/>
      <c r="AF84" s="1148"/>
      <c r="AG84" s="1148"/>
      <c r="AH84" s="1148"/>
      <c r="AI84" s="1148"/>
      <c r="AJ84" s="1148"/>
      <c r="AK84" s="1148"/>
      <c r="AL84" s="1148"/>
      <c r="AM84" s="1148"/>
      <c r="AN84" s="1148"/>
      <c r="AO84" s="1148"/>
      <c r="AP84" s="1148"/>
      <c r="AQ84" s="1148"/>
      <c r="AR84" s="1148"/>
      <c r="AS84" s="1148"/>
      <c r="AT84" s="1148"/>
      <c r="AU84" s="1148"/>
      <c r="AV84" s="1148"/>
      <c r="AW84" s="1148"/>
      <c r="AX84" s="1148"/>
      <c r="AY84" s="1148"/>
      <c r="AZ84" s="1148"/>
      <c r="BA84" s="1148"/>
      <c r="BB84" s="1148"/>
      <c r="BC84" s="1148"/>
      <c r="BD84" s="1148"/>
      <c r="BE84" s="1148"/>
      <c r="BF84" s="1148"/>
      <c r="BG84" s="1148"/>
      <c r="BH84" s="1148"/>
      <c r="BI84" s="1148"/>
      <c r="BJ84" s="1148"/>
      <c r="BK84" s="1148"/>
      <c r="BL84" s="1148"/>
      <c r="BM84" s="1148"/>
      <c r="BN84" s="1148"/>
      <c r="BO84" s="1148"/>
      <c r="BP84" s="1148"/>
      <c r="BQ84" s="1148"/>
      <c r="BR84" s="1148"/>
      <c r="BS84" s="1148"/>
    </row>
    <row r="86" spans="3:71" ht="53.25" customHeight="1" x14ac:dyDescent="0.2">
      <c r="C86" s="970" t="s">
        <v>241</v>
      </c>
      <c r="D86" s="970"/>
      <c r="E86" s="970"/>
      <c r="F86" s="970"/>
      <c r="G86" s="970"/>
      <c r="H86" s="970"/>
      <c r="I86" s="970"/>
      <c r="J86" s="970"/>
      <c r="K86" s="970"/>
      <c r="L86" s="970"/>
      <c r="M86" s="970"/>
      <c r="N86" s="970"/>
      <c r="O86" s="970"/>
      <c r="P86" s="970"/>
      <c r="Q86" s="970"/>
      <c r="R86" s="970"/>
      <c r="S86" s="970"/>
      <c r="T86" s="970"/>
      <c r="U86" s="970"/>
      <c r="V86" s="970"/>
      <c r="W86" s="970"/>
      <c r="X86" s="970"/>
      <c r="Y86" s="970"/>
      <c r="Z86" s="970"/>
      <c r="AA86" s="970"/>
      <c r="AB86" s="970"/>
      <c r="AC86" s="970"/>
      <c r="AD86" s="970"/>
      <c r="AE86" s="970"/>
      <c r="AF86" s="970"/>
      <c r="AG86" s="970"/>
      <c r="AH86" s="970"/>
      <c r="AI86" s="970"/>
      <c r="AJ86" s="970"/>
      <c r="AK86" s="970"/>
      <c r="AL86" s="970"/>
      <c r="AM86" s="970"/>
      <c r="AN86" s="970"/>
      <c r="AO86" s="970"/>
      <c r="AP86" s="970"/>
      <c r="AQ86" s="970"/>
      <c r="AR86" s="970"/>
      <c r="AS86" s="970"/>
      <c r="AT86" s="970"/>
      <c r="AU86" s="970" t="s">
        <v>26</v>
      </c>
      <c r="AV86" s="970"/>
      <c r="AW86" s="970"/>
      <c r="AX86" s="970"/>
      <c r="AY86" s="347" t="s">
        <v>484</v>
      </c>
      <c r="AZ86" s="970" t="s">
        <v>193</v>
      </c>
      <c r="BA86" s="970"/>
      <c r="BB86" s="970"/>
      <c r="BC86" s="970"/>
      <c r="BD86" s="970"/>
      <c r="BE86" s="970"/>
      <c r="BF86" s="970"/>
      <c r="BG86" s="970"/>
      <c r="BH86" s="970"/>
      <c r="BI86" s="970" t="s">
        <v>194</v>
      </c>
      <c r="BJ86" s="970"/>
      <c r="BK86" s="970"/>
      <c r="BL86" s="970"/>
      <c r="BM86" s="970"/>
      <c r="BN86" s="970"/>
      <c r="BO86" s="970"/>
      <c r="BP86" s="970"/>
      <c r="BQ86" s="970"/>
      <c r="BR86" s="970"/>
      <c r="BS86" s="970"/>
    </row>
    <row r="87" spans="3:71" ht="13.5" customHeight="1" x14ac:dyDescent="0.2">
      <c r="C87" s="970">
        <v>1</v>
      </c>
      <c r="D87" s="970"/>
      <c r="E87" s="970"/>
      <c r="F87" s="970"/>
      <c r="G87" s="970"/>
      <c r="H87" s="970"/>
      <c r="I87" s="970"/>
      <c r="J87" s="970"/>
      <c r="K87" s="970"/>
      <c r="L87" s="970"/>
      <c r="M87" s="970"/>
      <c r="N87" s="970"/>
      <c r="O87" s="970"/>
      <c r="P87" s="970"/>
      <c r="Q87" s="970"/>
      <c r="R87" s="970"/>
      <c r="S87" s="970"/>
      <c r="T87" s="970"/>
      <c r="U87" s="970"/>
      <c r="V87" s="970"/>
      <c r="W87" s="970"/>
      <c r="X87" s="970"/>
      <c r="Y87" s="970"/>
      <c r="Z87" s="970"/>
      <c r="AA87" s="970"/>
      <c r="AB87" s="970"/>
      <c r="AC87" s="970"/>
      <c r="AD87" s="970"/>
      <c r="AE87" s="970"/>
      <c r="AF87" s="970"/>
      <c r="AG87" s="970"/>
      <c r="AH87" s="970"/>
      <c r="AI87" s="970"/>
      <c r="AJ87" s="970"/>
      <c r="AK87" s="970"/>
      <c r="AL87" s="970"/>
      <c r="AM87" s="970"/>
      <c r="AN87" s="970"/>
      <c r="AO87" s="970"/>
      <c r="AP87" s="970"/>
      <c r="AQ87" s="970"/>
      <c r="AR87" s="970"/>
      <c r="AS87" s="970"/>
      <c r="AT87" s="970"/>
      <c r="AU87" s="970">
        <v>2</v>
      </c>
      <c r="AV87" s="970"/>
      <c r="AW87" s="970"/>
      <c r="AX87" s="970"/>
      <c r="AY87" s="347">
        <v>3</v>
      </c>
      <c r="AZ87" s="970">
        <v>4</v>
      </c>
      <c r="BA87" s="970"/>
      <c r="BB87" s="970"/>
      <c r="BC87" s="970"/>
      <c r="BD87" s="970"/>
      <c r="BE87" s="970"/>
      <c r="BF87" s="970"/>
      <c r="BG87" s="970"/>
      <c r="BH87" s="970"/>
      <c r="BI87" s="970">
        <v>5</v>
      </c>
      <c r="BJ87" s="970"/>
      <c r="BK87" s="970"/>
      <c r="BL87" s="970"/>
      <c r="BM87" s="970"/>
      <c r="BN87" s="970"/>
      <c r="BO87" s="970"/>
      <c r="BP87" s="970"/>
      <c r="BQ87" s="970"/>
      <c r="BR87" s="970"/>
      <c r="BS87" s="970"/>
    </row>
    <row r="88" spans="3:71" ht="13.5" customHeight="1" x14ac:dyDescent="0.2">
      <c r="C88" s="1141" t="s">
        <v>248</v>
      </c>
      <c r="D88" s="1141"/>
      <c r="E88" s="1141"/>
      <c r="F88" s="1141"/>
      <c r="G88" s="1141"/>
      <c r="H88" s="1141"/>
      <c r="I88" s="1141"/>
      <c r="J88" s="1141"/>
      <c r="K88" s="1141"/>
      <c r="L88" s="1141"/>
      <c r="M88" s="1141"/>
      <c r="N88" s="1141"/>
      <c r="O88" s="1141"/>
      <c r="P88" s="1141"/>
      <c r="Q88" s="1141"/>
      <c r="R88" s="1141"/>
      <c r="S88" s="1141"/>
      <c r="T88" s="1141"/>
      <c r="U88" s="1141"/>
      <c r="V88" s="1141"/>
      <c r="W88" s="1141"/>
      <c r="X88" s="1141"/>
      <c r="Y88" s="1141"/>
      <c r="Z88" s="1141"/>
      <c r="AA88" s="1141"/>
      <c r="AB88" s="1141"/>
      <c r="AC88" s="1141"/>
      <c r="AD88" s="1141"/>
      <c r="AE88" s="1141"/>
      <c r="AF88" s="1141"/>
      <c r="AG88" s="1141"/>
      <c r="AH88" s="1141"/>
      <c r="AI88" s="1141"/>
      <c r="AJ88" s="1141"/>
      <c r="AK88" s="1141"/>
      <c r="AL88" s="1141"/>
      <c r="AM88" s="1141"/>
      <c r="AN88" s="1141"/>
      <c r="AO88" s="1141"/>
      <c r="AP88" s="1141"/>
      <c r="AQ88" s="1141"/>
      <c r="AR88" s="1141"/>
      <c r="AS88" s="1141"/>
      <c r="AT88" s="1141"/>
      <c r="AU88" s="970">
        <v>2600</v>
      </c>
      <c r="AV88" s="970"/>
      <c r="AW88" s="970"/>
      <c r="AX88" s="970"/>
      <c r="AY88" s="347">
        <f>Ф2Заполн!AY88</f>
        <v>0</v>
      </c>
      <c r="AZ88" s="1142" t="str">
        <f>IF(Ф2Заполн!AZ88&gt;0,Ф2Заполн!AZ88,"-")</f>
        <v>-</v>
      </c>
      <c r="BA88" s="1142"/>
      <c r="BB88" s="1142"/>
      <c r="BC88" s="1142"/>
      <c r="BD88" s="1142"/>
      <c r="BE88" s="1142"/>
      <c r="BF88" s="1142"/>
      <c r="BG88" s="1142"/>
      <c r="BH88" s="1142"/>
      <c r="BI88" s="1142" t="str">
        <f>IF(Ф2Заполн!BI88&gt;0,Ф2Заполн!BI88,"-")</f>
        <v>-</v>
      </c>
      <c r="BJ88" s="1142"/>
      <c r="BK88" s="1142"/>
      <c r="BL88" s="1142"/>
      <c r="BM88" s="1142"/>
      <c r="BN88" s="1142"/>
      <c r="BO88" s="1142"/>
      <c r="BP88" s="1142"/>
      <c r="BQ88" s="1142"/>
      <c r="BR88" s="1142"/>
      <c r="BS88" s="1142"/>
    </row>
    <row r="89" spans="3:71" ht="13.5" customHeight="1" x14ac:dyDescent="0.2">
      <c r="C89" s="1141" t="s">
        <v>249</v>
      </c>
      <c r="D89" s="1141"/>
      <c r="E89" s="1141"/>
      <c r="F89" s="1141"/>
      <c r="G89" s="1141"/>
      <c r="H89" s="1141"/>
      <c r="I89" s="1141"/>
      <c r="J89" s="1141"/>
      <c r="K89" s="1141"/>
      <c r="L89" s="1141"/>
      <c r="M89" s="1141"/>
      <c r="N89" s="1141"/>
      <c r="O89" s="1141"/>
      <c r="P89" s="1141"/>
      <c r="Q89" s="1141"/>
      <c r="R89" s="1141"/>
      <c r="S89" s="1141"/>
      <c r="T89" s="1141"/>
      <c r="U89" s="1141"/>
      <c r="V89" s="1141"/>
      <c r="W89" s="1141"/>
      <c r="X89" s="1141"/>
      <c r="Y89" s="1141"/>
      <c r="Z89" s="1141"/>
      <c r="AA89" s="1141"/>
      <c r="AB89" s="1141"/>
      <c r="AC89" s="1141"/>
      <c r="AD89" s="1141"/>
      <c r="AE89" s="1141"/>
      <c r="AF89" s="1141"/>
      <c r="AG89" s="1141"/>
      <c r="AH89" s="1141"/>
      <c r="AI89" s="1141"/>
      <c r="AJ89" s="1141"/>
      <c r="AK89" s="1141"/>
      <c r="AL89" s="1141"/>
      <c r="AM89" s="1141"/>
      <c r="AN89" s="1141"/>
      <c r="AO89" s="1141"/>
      <c r="AP89" s="1141"/>
      <c r="AQ89" s="1141"/>
      <c r="AR89" s="1141"/>
      <c r="AS89" s="1141"/>
      <c r="AT89" s="1141"/>
      <c r="AU89" s="970">
        <v>2605</v>
      </c>
      <c r="AV89" s="970"/>
      <c r="AW89" s="970"/>
      <c r="AX89" s="970"/>
      <c r="AY89" s="347">
        <f>Ф2Заполн!AY89</f>
        <v>0</v>
      </c>
      <c r="AZ89" s="1142" t="str">
        <f>IF(Ф2Заполн!AZ89&gt;0,Ф2Заполн!AZ88,"-")</f>
        <v>-</v>
      </c>
      <c r="BA89" s="1142"/>
      <c r="BB89" s="1142"/>
      <c r="BC89" s="1142"/>
      <c r="BD89" s="1142"/>
      <c r="BE89" s="1142"/>
      <c r="BF89" s="1142"/>
      <c r="BG89" s="1142"/>
      <c r="BH89" s="1142"/>
      <c r="BI89" s="1142" t="str">
        <f>IF(Ф2Заполн!BI89&gt;0,Ф2Заполн!BI89,"-")</f>
        <v>-</v>
      </c>
      <c r="BJ89" s="1142"/>
      <c r="BK89" s="1142"/>
      <c r="BL89" s="1142"/>
      <c r="BM89" s="1142"/>
      <c r="BN89" s="1142"/>
      <c r="BO89" s="1142"/>
      <c r="BP89" s="1142"/>
      <c r="BQ89" s="1142"/>
      <c r="BR89" s="1142"/>
      <c r="BS89" s="1142"/>
    </row>
    <row r="90" spans="3:71" ht="13.5" customHeight="1" x14ac:dyDescent="0.2">
      <c r="C90" s="1141" t="s">
        <v>250</v>
      </c>
      <c r="D90" s="1141"/>
      <c r="E90" s="1141"/>
      <c r="F90" s="1141"/>
      <c r="G90" s="1141"/>
      <c r="H90" s="1141"/>
      <c r="I90" s="1141"/>
      <c r="J90" s="1141"/>
      <c r="K90" s="1141"/>
      <c r="L90" s="1141"/>
      <c r="M90" s="1141"/>
      <c r="N90" s="1141"/>
      <c r="O90" s="1141"/>
      <c r="P90" s="1141"/>
      <c r="Q90" s="1141"/>
      <c r="R90" s="1141"/>
      <c r="S90" s="1141"/>
      <c r="T90" s="1141"/>
      <c r="U90" s="1141"/>
      <c r="V90" s="1141"/>
      <c r="W90" s="1141"/>
      <c r="X90" s="1141"/>
      <c r="Y90" s="1141"/>
      <c r="Z90" s="1141"/>
      <c r="AA90" s="1141"/>
      <c r="AB90" s="1141"/>
      <c r="AC90" s="1141"/>
      <c r="AD90" s="1141"/>
      <c r="AE90" s="1141"/>
      <c r="AF90" s="1141"/>
      <c r="AG90" s="1141"/>
      <c r="AH90" s="1141"/>
      <c r="AI90" s="1141"/>
      <c r="AJ90" s="1141"/>
      <c r="AK90" s="1141"/>
      <c r="AL90" s="1141"/>
      <c r="AM90" s="1141"/>
      <c r="AN90" s="1141"/>
      <c r="AO90" s="1141"/>
      <c r="AP90" s="1141"/>
      <c r="AQ90" s="1141"/>
      <c r="AR90" s="1141"/>
      <c r="AS90" s="1141"/>
      <c r="AT90" s="1141"/>
      <c r="AU90" s="970">
        <v>2610</v>
      </c>
      <c r="AV90" s="970"/>
      <c r="AW90" s="970"/>
      <c r="AX90" s="970"/>
      <c r="AY90" s="351">
        <f>Ф2Заполн!AY90</f>
        <v>0</v>
      </c>
      <c r="AZ90" s="265" t="b">
        <f>IF(Ф2Заполн!BA90&lt;0,"(")</f>
        <v>0</v>
      </c>
      <c r="BA90" s="1143" t="str">
        <f>IF(Ф2Заполн!BA90&lt;&gt;0,ABS(Ф2Заполн!BA90),"-")</f>
        <v>-</v>
      </c>
      <c r="BB90" s="1143"/>
      <c r="BC90" s="1143"/>
      <c r="BD90" s="1143"/>
      <c r="BE90" s="1143"/>
      <c r="BF90" s="1143"/>
      <c r="BG90" s="1143"/>
      <c r="BH90" s="97" t="b">
        <f>IF(Ф2Заполн!BA90&lt;0,")")</f>
        <v>0</v>
      </c>
      <c r="BI90" s="96" t="b">
        <f>IF(Ф2Заполн!BJ90&lt;0,"(")</f>
        <v>0</v>
      </c>
      <c r="BJ90" s="1143" t="str">
        <f>IF(Ф2Заполн!BJ90&lt;&gt;0,ABS(Ф2Заполн!BJ90),"-")</f>
        <v>-</v>
      </c>
      <c r="BK90" s="1143"/>
      <c r="BL90" s="1143"/>
      <c r="BM90" s="1143"/>
      <c r="BN90" s="1143"/>
      <c r="BO90" s="1143"/>
      <c r="BP90" s="1143"/>
      <c r="BQ90" s="1143"/>
      <c r="BR90" s="1143"/>
      <c r="BS90" s="97" t="b">
        <f>IF(Ф2Заполн!BJ90&lt;0,")")</f>
        <v>0</v>
      </c>
    </row>
    <row r="91" spans="3:71" ht="13.5" customHeight="1" x14ac:dyDescent="0.2">
      <c r="C91" s="1141" t="s">
        <v>251</v>
      </c>
      <c r="D91" s="1141"/>
      <c r="E91" s="1141"/>
      <c r="F91" s="1141"/>
      <c r="G91" s="1141"/>
      <c r="H91" s="1141"/>
      <c r="I91" s="1141"/>
      <c r="J91" s="1141"/>
      <c r="K91" s="1141"/>
      <c r="L91" s="1141"/>
      <c r="M91" s="1141"/>
      <c r="N91" s="1141"/>
      <c r="O91" s="1141"/>
      <c r="P91" s="1141"/>
      <c r="Q91" s="1141"/>
      <c r="R91" s="1141"/>
      <c r="S91" s="1141"/>
      <c r="T91" s="1141"/>
      <c r="U91" s="1141"/>
      <c r="V91" s="1141"/>
      <c r="W91" s="1141"/>
      <c r="X91" s="1141"/>
      <c r="Y91" s="1141"/>
      <c r="Z91" s="1141"/>
      <c r="AA91" s="1141"/>
      <c r="AB91" s="1141"/>
      <c r="AC91" s="1141"/>
      <c r="AD91" s="1141"/>
      <c r="AE91" s="1141"/>
      <c r="AF91" s="1141"/>
      <c r="AG91" s="1141"/>
      <c r="AH91" s="1141"/>
      <c r="AI91" s="1141"/>
      <c r="AJ91" s="1141"/>
      <c r="AK91" s="1141"/>
      <c r="AL91" s="1141"/>
      <c r="AM91" s="1141"/>
      <c r="AN91" s="1141"/>
      <c r="AO91" s="1141"/>
      <c r="AP91" s="1141"/>
      <c r="AQ91" s="1141"/>
      <c r="AR91" s="1141"/>
      <c r="AS91" s="1141"/>
      <c r="AT91" s="1141"/>
      <c r="AU91" s="970">
        <v>2615</v>
      </c>
      <c r="AV91" s="970"/>
      <c r="AW91" s="970"/>
      <c r="AX91" s="970"/>
      <c r="AY91" s="351">
        <f>Ф2Заполн!AY91</f>
        <v>0</v>
      </c>
      <c r="AZ91" s="96" t="b">
        <f>IF(Ф2Заполн!BA91&lt;0,"(")</f>
        <v>0</v>
      </c>
      <c r="BA91" s="1143" t="str">
        <f>IF(Ф2Заполн!BA91&lt;&gt;0,ABS(Ф2Заполн!BA91),"-")</f>
        <v>-</v>
      </c>
      <c r="BB91" s="1143"/>
      <c r="BC91" s="1143"/>
      <c r="BD91" s="1143"/>
      <c r="BE91" s="1143"/>
      <c r="BF91" s="1143"/>
      <c r="BG91" s="1143"/>
      <c r="BH91" s="266" t="b">
        <f>IF(Ф2Заполн!BA91&lt;0,")")</f>
        <v>0</v>
      </c>
      <c r="BI91" s="265" t="b">
        <f>IF(Ф2Заполн!BJ91&lt;0,"(")</f>
        <v>0</v>
      </c>
      <c r="BJ91" s="1143" t="str">
        <f>IF(Ф2Заполн!BJ91&lt;&gt;0,ABS(Ф2Заполн!BJ91),"-")</f>
        <v>-</v>
      </c>
      <c r="BK91" s="1143"/>
      <c r="BL91" s="1143"/>
      <c r="BM91" s="1143"/>
      <c r="BN91" s="1143"/>
      <c r="BO91" s="1143"/>
      <c r="BP91" s="1143"/>
      <c r="BQ91" s="1143"/>
      <c r="BR91" s="1143"/>
      <c r="BS91" s="266" t="b">
        <f>IF(Ф2Заполн!BJ91&lt;0,")")</f>
        <v>0</v>
      </c>
    </row>
    <row r="92" spans="3:71" ht="13.5" customHeight="1" x14ac:dyDescent="0.2">
      <c r="C92" s="1141" t="s">
        <v>252</v>
      </c>
      <c r="D92" s="1141"/>
      <c r="E92" s="1141"/>
      <c r="F92" s="1141"/>
      <c r="G92" s="1141"/>
      <c r="H92" s="1141"/>
      <c r="I92" s="1141"/>
      <c r="J92" s="1141"/>
      <c r="K92" s="1141"/>
      <c r="L92" s="1141"/>
      <c r="M92" s="1141"/>
      <c r="N92" s="1141"/>
      <c r="O92" s="1141"/>
      <c r="P92" s="1141"/>
      <c r="Q92" s="1141"/>
      <c r="R92" s="1141"/>
      <c r="S92" s="1141"/>
      <c r="T92" s="1141"/>
      <c r="U92" s="1141"/>
      <c r="V92" s="1141"/>
      <c r="W92" s="1141"/>
      <c r="X92" s="1141"/>
      <c r="Y92" s="1141"/>
      <c r="Z92" s="1141"/>
      <c r="AA92" s="1141"/>
      <c r="AB92" s="1141"/>
      <c r="AC92" s="1141"/>
      <c r="AD92" s="1141"/>
      <c r="AE92" s="1141"/>
      <c r="AF92" s="1141"/>
      <c r="AG92" s="1141"/>
      <c r="AH92" s="1141"/>
      <c r="AI92" s="1141"/>
      <c r="AJ92" s="1141"/>
      <c r="AK92" s="1141"/>
      <c r="AL92" s="1141"/>
      <c r="AM92" s="1141"/>
      <c r="AN92" s="1141"/>
      <c r="AO92" s="1141"/>
      <c r="AP92" s="1141"/>
      <c r="AQ92" s="1141"/>
      <c r="AR92" s="1141"/>
      <c r="AS92" s="1141"/>
      <c r="AT92" s="1141"/>
      <c r="AU92" s="970">
        <v>2650</v>
      </c>
      <c r="AV92" s="970"/>
      <c r="AW92" s="970"/>
      <c r="AX92" s="970"/>
      <c r="AY92" s="347">
        <f>Ф2Заполн!AY92</f>
        <v>0</v>
      </c>
      <c r="AZ92" s="1142" t="str">
        <f>IF(Ф2Заполн!AZ92&gt;0,Ф2Заполн!AZ92,"-")</f>
        <v>-</v>
      </c>
      <c r="BA92" s="1142"/>
      <c r="BB92" s="1142"/>
      <c r="BC92" s="1142"/>
      <c r="BD92" s="1142"/>
      <c r="BE92" s="1142"/>
      <c r="BF92" s="1142"/>
      <c r="BG92" s="1142"/>
      <c r="BH92" s="1142"/>
      <c r="BI92" s="1142" t="str">
        <f>IF(Ф2Заполн!BI92&gt;0,Ф2Заполн!BI92,"-")</f>
        <v>-</v>
      </c>
      <c r="BJ92" s="1142"/>
      <c r="BK92" s="1142"/>
      <c r="BL92" s="1142"/>
      <c r="BM92" s="1142"/>
      <c r="BN92" s="1142"/>
      <c r="BO92" s="1142"/>
      <c r="BP92" s="1142"/>
      <c r="BQ92" s="1142"/>
      <c r="BR92" s="1142"/>
      <c r="BS92" s="1142"/>
    </row>
    <row r="94" spans="3:71" ht="27" customHeight="1" x14ac:dyDescent="0.2">
      <c r="C94" s="1139" t="s">
        <v>184</v>
      </c>
      <c r="D94" s="1139"/>
      <c r="E94" s="1139"/>
      <c r="F94" s="1139"/>
      <c r="G94" s="1139"/>
      <c r="H94" s="1139"/>
      <c r="I94" s="1139"/>
      <c r="J94" s="1139"/>
      <c r="K94" s="1139"/>
      <c r="L94" s="1139"/>
      <c r="M94" s="1139"/>
      <c r="N94" s="1139"/>
      <c r="O94" s="1139"/>
      <c r="P94" s="1139"/>
      <c r="Q94" s="1139"/>
      <c r="R94" s="1139"/>
      <c r="S94" s="1144"/>
      <c r="T94" s="1144"/>
      <c r="U94" s="1144"/>
      <c r="V94" s="1144"/>
      <c r="W94" s="1144"/>
      <c r="X94" s="1144"/>
      <c r="Y94" s="1144"/>
      <c r="Z94" s="1144"/>
      <c r="AA94" s="1144"/>
      <c r="AB94" s="1144"/>
      <c r="AC94" s="1144"/>
      <c r="AD94" s="1144"/>
      <c r="AE94" s="1144"/>
      <c r="AF94" s="1144"/>
      <c r="AG94" s="1144"/>
      <c r="AH94" s="1144"/>
      <c r="AI94" s="1145" t="str">
        <f>Ф2Заполн!$AI$94</f>
        <v>Чабаненко Євген Олекович</v>
      </c>
      <c r="AJ94" s="1145"/>
      <c r="AK94" s="1145"/>
      <c r="AL94" s="1145"/>
      <c r="AM94" s="1145"/>
      <c r="AN94" s="1145"/>
      <c r="AO94" s="1145"/>
      <c r="AP94" s="1145"/>
      <c r="AQ94" s="1145"/>
      <c r="AR94" s="1145"/>
      <c r="AS94" s="1145"/>
      <c r="AT94" s="1145"/>
      <c r="AU94" s="1145"/>
      <c r="AV94" s="1145"/>
      <c r="AW94" s="1145"/>
      <c r="AX94" s="1145"/>
      <c r="AY94" s="349"/>
      <c r="AZ94" s="1139"/>
      <c r="BA94" s="1139"/>
      <c r="BB94" s="1139"/>
      <c r="BC94" s="1139"/>
      <c r="BD94" s="1139"/>
      <c r="BE94" s="1139"/>
      <c r="BF94" s="1139"/>
      <c r="BG94" s="1139"/>
      <c r="BH94" s="1139"/>
      <c r="BI94" s="1139"/>
      <c r="BJ94" s="1139"/>
      <c r="BK94" s="1139"/>
      <c r="BL94" s="1139"/>
      <c r="BM94" s="1139"/>
      <c r="BN94" s="1139"/>
      <c r="BO94" s="1139"/>
      <c r="BP94" s="1139"/>
      <c r="BQ94" s="1139"/>
      <c r="BR94" s="1139"/>
      <c r="BS94" s="1139"/>
    </row>
    <row r="95" spans="3:71" ht="9.75" customHeight="1" x14ac:dyDescent="0.2">
      <c r="C95" s="102"/>
    </row>
    <row r="96" spans="3:71" ht="32.25" customHeight="1" x14ac:dyDescent="0.2">
      <c r="C96" s="1140" t="s">
        <v>185</v>
      </c>
      <c r="D96" s="1140"/>
      <c r="E96" s="1140"/>
      <c r="F96" s="1140"/>
      <c r="G96" s="1140"/>
      <c r="H96" s="1140"/>
      <c r="I96" s="1140"/>
      <c r="J96" s="1140"/>
      <c r="K96" s="1140"/>
      <c r="L96" s="1140"/>
      <c r="M96" s="1140"/>
      <c r="N96" s="1140"/>
      <c r="O96" s="1140"/>
      <c r="P96" s="1140"/>
      <c r="Q96" s="1140"/>
      <c r="R96" s="1140"/>
      <c r="S96" s="1146"/>
      <c r="T96" s="1146"/>
      <c r="U96" s="1146"/>
      <c r="V96" s="1146"/>
      <c r="W96" s="1146"/>
      <c r="X96" s="1146"/>
      <c r="Y96" s="1146"/>
      <c r="Z96" s="1146"/>
      <c r="AA96" s="1146"/>
      <c r="AB96" s="1146"/>
      <c r="AC96" s="1146"/>
      <c r="AD96" s="1146"/>
      <c r="AE96" s="1146"/>
      <c r="AF96" s="1146"/>
      <c r="AG96" s="1146"/>
      <c r="AH96" s="1146"/>
      <c r="AI96" s="1147" t="str">
        <f>Ф2Заполн!$AI$96</f>
        <v>Горіна Нінель Борисівна</v>
      </c>
      <c r="AJ96" s="1147"/>
      <c r="AK96" s="1147"/>
      <c r="AL96" s="1147"/>
      <c r="AM96" s="1147"/>
      <c r="AN96" s="1147"/>
      <c r="AO96" s="1147"/>
      <c r="AP96" s="1147"/>
      <c r="AQ96" s="1147"/>
      <c r="AR96" s="1147"/>
      <c r="AS96" s="1147"/>
      <c r="AT96" s="1147"/>
      <c r="AU96" s="1147"/>
      <c r="AV96" s="1147"/>
      <c r="AW96" s="1147"/>
      <c r="AX96" s="1147"/>
      <c r="AY96" s="350"/>
      <c r="AZ96" s="1140"/>
      <c r="BA96" s="1140"/>
      <c r="BB96" s="1140"/>
      <c r="BC96" s="1140"/>
      <c r="BD96" s="1140"/>
      <c r="BE96" s="1140"/>
      <c r="BF96" s="1140"/>
      <c r="BG96" s="1140"/>
      <c r="BH96" s="1140"/>
      <c r="BI96" s="1140"/>
      <c r="BJ96" s="1140"/>
      <c r="BK96" s="1140"/>
      <c r="BL96" s="1140"/>
      <c r="BM96" s="1140"/>
      <c r="BN96" s="1140"/>
      <c r="BO96" s="1140"/>
      <c r="BP96" s="1140"/>
      <c r="BQ96" s="1140"/>
      <c r="BR96" s="1140"/>
      <c r="BS96" s="1140"/>
    </row>
  </sheetData>
  <sheetProtection sheet="1" objects="1" scenarios="1" formatCells="0" formatColumns="0" formatRows="0"/>
  <mergeCells count="306">
    <mergeCell ref="BK2:BS2"/>
    <mergeCell ref="C3:BJ3"/>
    <mergeCell ref="BK3:BM3"/>
    <mergeCell ref="BN3:BP3"/>
    <mergeCell ref="BQ3:BS3"/>
    <mergeCell ref="C4:K4"/>
    <mergeCell ref="L4:AX4"/>
    <mergeCell ref="BB4:BJ4"/>
    <mergeCell ref="BK4:BS4"/>
    <mergeCell ref="AP10:AW10"/>
    <mergeCell ref="AX10:BJ10"/>
    <mergeCell ref="BK10:BS10"/>
    <mergeCell ref="C12:BT12"/>
    <mergeCell ref="C14:AT14"/>
    <mergeCell ref="AU14:AX14"/>
    <mergeCell ref="AZ14:BH14"/>
    <mergeCell ref="BI14:BS14"/>
    <mergeCell ref="L5:AX5"/>
    <mergeCell ref="C7:BS7"/>
    <mergeCell ref="B8:X8"/>
    <mergeCell ref="Y8:AA8"/>
    <mergeCell ref="AB8:AO8"/>
    <mergeCell ref="AP8:AR8"/>
    <mergeCell ref="AS8:AU8"/>
    <mergeCell ref="AV8:AX8"/>
    <mergeCell ref="C17:AT17"/>
    <mergeCell ref="AU17:AX17"/>
    <mergeCell ref="AZ17:BH17"/>
    <mergeCell ref="BI17:BS17"/>
    <mergeCell ref="C18:AT18"/>
    <mergeCell ref="AU18:AX18"/>
    <mergeCell ref="AZ18:BH18"/>
    <mergeCell ref="BI18:BS18"/>
    <mergeCell ref="C15:AT15"/>
    <mergeCell ref="AU15:AX15"/>
    <mergeCell ref="AZ15:BH15"/>
    <mergeCell ref="BI15:BS15"/>
    <mergeCell ref="C16:AT16"/>
    <mergeCell ref="AU16:AX16"/>
    <mergeCell ref="AZ16:BH16"/>
    <mergeCell ref="BI16:BS16"/>
    <mergeCell ref="C21:AT21"/>
    <mergeCell ref="AU21:AX21"/>
    <mergeCell ref="AZ21:BH21"/>
    <mergeCell ref="BI21:BS21"/>
    <mergeCell ref="C22:AT22"/>
    <mergeCell ref="AU22:AX22"/>
    <mergeCell ref="BA22:BG22"/>
    <mergeCell ref="BJ22:BR22"/>
    <mergeCell ref="C19:AT19"/>
    <mergeCell ref="AU19:AX19"/>
    <mergeCell ref="AZ19:BH19"/>
    <mergeCell ref="BI19:BS19"/>
    <mergeCell ref="C20:AT20"/>
    <mergeCell ref="AU20:AX20"/>
    <mergeCell ref="AZ20:BH20"/>
    <mergeCell ref="BI20:BS20"/>
    <mergeCell ref="C23:AT23"/>
    <mergeCell ref="AU23:AX23"/>
    <mergeCell ref="AZ23:BH23"/>
    <mergeCell ref="BI23:BS23"/>
    <mergeCell ref="C24:AT24"/>
    <mergeCell ref="AU24:AX25"/>
    <mergeCell ref="AZ24:BH25"/>
    <mergeCell ref="BI24:BS25"/>
    <mergeCell ref="C25:AT25"/>
    <mergeCell ref="AY24:AY25"/>
    <mergeCell ref="C28:AT28"/>
    <mergeCell ref="AU28:AX28"/>
    <mergeCell ref="BA28:BG28"/>
    <mergeCell ref="BJ28:BR28"/>
    <mergeCell ref="C29:AT29"/>
    <mergeCell ref="AU29:AX29"/>
    <mergeCell ref="AZ29:BH29"/>
    <mergeCell ref="BI29:BS29"/>
    <mergeCell ref="C26:AT26"/>
    <mergeCell ref="AU26:AX26"/>
    <mergeCell ref="BA26:BG26"/>
    <mergeCell ref="BJ26:BR26"/>
    <mergeCell ref="C27:AT27"/>
    <mergeCell ref="AU27:AX27"/>
    <mergeCell ref="BA27:BG27"/>
    <mergeCell ref="BJ27:BR27"/>
    <mergeCell ref="C32:AT32"/>
    <mergeCell ref="AU32:AX32"/>
    <mergeCell ref="AZ32:BH32"/>
    <mergeCell ref="BI32:BS32"/>
    <mergeCell ref="C33:AT33"/>
    <mergeCell ref="AU33:AX33"/>
    <mergeCell ref="AZ33:BH33"/>
    <mergeCell ref="BI33:BS33"/>
    <mergeCell ref="C30:AT30"/>
    <mergeCell ref="AU30:AX30"/>
    <mergeCell ref="AZ30:BH30"/>
    <mergeCell ref="BI30:BS30"/>
    <mergeCell ref="C31:AT31"/>
    <mergeCell ref="AU31:AX31"/>
    <mergeCell ref="AZ31:BH31"/>
    <mergeCell ref="BI31:BS31"/>
    <mergeCell ref="C36:AT36"/>
    <mergeCell ref="AU36:AX36"/>
    <mergeCell ref="BA36:BG36"/>
    <mergeCell ref="BJ36:BR36"/>
    <mergeCell ref="C37:AT37"/>
    <mergeCell ref="AU37:AX37"/>
    <mergeCell ref="BA37:BG37"/>
    <mergeCell ref="BJ37:BR37"/>
    <mergeCell ref="C34:AT34"/>
    <mergeCell ref="AU34:AX34"/>
    <mergeCell ref="BA34:BG34"/>
    <mergeCell ref="BJ34:BR34"/>
    <mergeCell ref="C35:AT35"/>
    <mergeCell ref="AU35:AX35"/>
    <mergeCell ref="BA35:BG35"/>
    <mergeCell ref="BJ35:BR35"/>
    <mergeCell ref="C38:AT38"/>
    <mergeCell ref="AU38:AX38"/>
    <mergeCell ref="BA38:BG38"/>
    <mergeCell ref="BJ38:BR38"/>
    <mergeCell ref="C39:AT39"/>
    <mergeCell ref="AU39:AX40"/>
    <mergeCell ref="AZ39:BH40"/>
    <mergeCell ref="BI39:BS40"/>
    <mergeCell ref="C40:AT40"/>
    <mergeCell ref="AY39:AY40"/>
    <mergeCell ref="C43:AT43"/>
    <mergeCell ref="AU43:AX43"/>
    <mergeCell ref="AZ43:BH43"/>
    <mergeCell ref="BI43:BS43"/>
    <mergeCell ref="C44:AT44"/>
    <mergeCell ref="AU44:AX44"/>
    <mergeCell ref="AZ44:BH44"/>
    <mergeCell ref="BI44:BS44"/>
    <mergeCell ref="C41:AT41"/>
    <mergeCell ref="AU41:AX41"/>
    <mergeCell ref="BA41:BG41"/>
    <mergeCell ref="BJ41:BR41"/>
    <mergeCell ref="C42:AT42"/>
    <mergeCell ref="AU42:AX42"/>
    <mergeCell ref="AZ42:BH42"/>
    <mergeCell ref="BI42:BS42"/>
    <mergeCell ref="C47:AT47"/>
    <mergeCell ref="AU47:AX47"/>
    <mergeCell ref="BA47:BG47"/>
    <mergeCell ref="BJ47:BR47"/>
    <mergeCell ref="C48:AT48"/>
    <mergeCell ref="AU48:AX48"/>
    <mergeCell ref="BA48:BG48"/>
    <mergeCell ref="BJ48:BR48"/>
    <mergeCell ref="C45:AT45"/>
    <mergeCell ref="AU45:AX45"/>
    <mergeCell ref="AZ45:BH45"/>
    <mergeCell ref="BI45:BS45"/>
    <mergeCell ref="C46:AT46"/>
    <mergeCell ref="AU46:AX46"/>
    <mergeCell ref="BA46:BG46"/>
    <mergeCell ref="BJ46:BR46"/>
    <mergeCell ref="C52:AT52"/>
    <mergeCell ref="AU52:AX52"/>
    <mergeCell ref="BA52:BG52"/>
    <mergeCell ref="BJ52:BR52"/>
    <mergeCell ref="C53:AT53"/>
    <mergeCell ref="AU53:AX53"/>
    <mergeCell ref="BA53:BG53"/>
    <mergeCell ref="BJ53:BR53"/>
    <mergeCell ref="C49:AT49"/>
    <mergeCell ref="AU49:AX49"/>
    <mergeCell ref="BA49:BG49"/>
    <mergeCell ref="BJ49:BR49"/>
    <mergeCell ref="C50:AT50"/>
    <mergeCell ref="AU50:AX51"/>
    <mergeCell ref="AZ50:BH51"/>
    <mergeCell ref="BI50:BS51"/>
    <mergeCell ref="C51:AT51"/>
    <mergeCell ref="AY50:AY51"/>
    <mergeCell ref="C54:AT54"/>
    <mergeCell ref="AU54:AX54"/>
    <mergeCell ref="BA54:BG54"/>
    <mergeCell ref="BJ54:BR54"/>
    <mergeCell ref="C55:AT55"/>
    <mergeCell ref="AU55:AX56"/>
    <mergeCell ref="AZ55:BH56"/>
    <mergeCell ref="BI55:BS56"/>
    <mergeCell ref="C56:AT56"/>
    <mergeCell ref="AY55:AY56"/>
    <mergeCell ref="C62:AT62"/>
    <mergeCell ref="AU62:AX62"/>
    <mergeCell ref="AZ62:BH62"/>
    <mergeCell ref="BI62:BS62"/>
    <mergeCell ref="C63:AT63"/>
    <mergeCell ref="AU63:AX63"/>
    <mergeCell ref="BA63:BG63"/>
    <mergeCell ref="BJ63:BR63"/>
    <mergeCell ref="C57:AT57"/>
    <mergeCell ref="AU57:AX57"/>
    <mergeCell ref="BA57:BG57"/>
    <mergeCell ref="BJ57:BR57"/>
    <mergeCell ref="C59:BS59"/>
    <mergeCell ref="C61:AT61"/>
    <mergeCell ref="AU61:AX61"/>
    <mergeCell ref="AZ61:BH61"/>
    <mergeCell ref="BI61:BS61"/>
    <mergeCell ref="C66:AT66"/>
    <mergeCell ref="AU66:AX66"/>
    <mergeCell ref="BA66:BG66"/>
    <mergeCell ref="BJ66:BR66"/>
    <mergeCell ref="C67:AT67"/>
    <mergeCell ref="AU67:AX67"/>
    <mergeCell ref="BA67:BG67"/>
    <mergeCell ref="BJ67:BR67"/>
    <mergeCell ref="C64:AT64"/>
    <mergeCell ref="AU64:AX64"/>
    <mergeCell ref="BA64:BG64"/>
    <mergeCell ref="BJ64:BR64"/>
    <mergeCell ref="C65:AT65"/>
    <mergeCell ref="AU65:AX65"/>
    <mergeCell ref="BA65:BG65"/>
    <mergeCell ref="BJ65:BR65"/>
    <mergeCell ref="C70:AT70"/>
    <mergeCell ref="AU70:AX70"/>
    <mergeCell ref="BA70:BG70"/>
    <mergeCell ref="BJ70:BR70"/>
    <mergeCell ref="C71:AT71"/>
    <mergeCell ref="AU71:AX71"/>
    <mergeCell ref="BA71:BG71"/>
    <mergeCell ref="BJ71:BR71"/>
    <mergeCell ref="C68:AT68"/>
    <mergeCell ref="AU68:AX68"/>
    <mergeCell ref="BA68:BG68"/>
    <mergeCell ref="BJ68:BR68"/>
    <mergeCell ref="C69:AT69"/>
    <mergeCell ref="AU69:AX69"/>
    <mergeCell ref="BA69:BG69"/>
    <mergeCell ref="BJ69:BR69"/>
    <mergeCell ref="C77:AT77"/>
    <mergeCell ref="AU77:AX77"/>
    <mergeCell ref="AZ77:BH77"/>
    <mergeCell ref="BI77:BS77"/>
    <mergeCell ref="C78:AT78"/>
    <mergeCell ref="AU78:AX78"/>
    <mergeCell ref="AZ78:BH78"/>
    <mergeCell ref="BI78:BS78"/>
    <mergeCell ref="C73:BS73"/>
    <mergeCell ref="C75:AT75"/>
    <mergeCell ref="AU75:AX75"/>
    <mergeCell ref="AZ75:BH75"/>
    <mergeCell ref="BI75:BS75"/>
    <mergeCell ref="C76:AT76"/>
    <mergeCell ref="AU76:AX76"/>
    <mergeCell ref="AZ76:BH76"/>
    <mergeCell ref="BI76:BS76"/>
    <mergeCell ref="C81:AT81"/>
    <mergeCell ref="AU81:AX81"/>
    <mergeCell ref="AZ81:BH81"/>
    <mergeCell ref="BI81:BS81"/>
    <mergeCell ref="C82:AT82"/>
    <mergeCell ref="AU82:AX82"/>
    <mergeCell ref="AZ82:BH82"/>
    <mergeCell ref="BI82:BS82"/>
    <mergeCell ref="C79:AT79"/>
    <mergeCell ref="AU79:AX79"/>
    <mergeCell ref="AZ79:BH79"/>
    <mergeCell ref="BI79:BS79"/>
    <mergeCell ref="C80:AT80"/>
    <mergeCell ref="AU80:AX80"/>
    <mergeCell ref="AZ80:BH80"/>
    <mergeCell ref="BI80:BS80"/>
    <mergeCell ref="C88:AT88"/>
    <mergeCell ref="AU88:AX88"/>
    <mergeCell ref="AZ88:BH88"/>
    <mergeCell ref="BI88:BS88"/>
    <mergeCell ref="C89:AT89"/>
    <mergeCell ref="AU89:AX89"/>
    <mergeCell ref="AZ89:BH89"/>
    <mergeCell ref="BI89:BS89"/>
    <mergeCell ref="C84:BS84"/>
    <mergeCell ref="C86:AT86"/>
    <mergeCell ref="AU86:AX86"/>
    <mergeCell ref="AZ86:BH86"/>
    <mergeCell ref="BI86:BS86"/>
    <mergeCell ref="C87:AT87"/>
    <mergeCell ref="AU87:AX87"/>
    <mergeCell ref="AZ87:BH87"/>
    <mergeCell ref="BI87:BS87"/>
    <mergeCell ref="C94:R94"/>
    <mergeCell ref="C96:R96"/>
    <mergeCell ref="C92:AT92"/>
    <mergeCell ref="AU92:AX92"/>
    <mergeCell ref="AZ92:BH92"/>
    <mergeCell ref="BI92:BS92"/>
    <mergeCell ref="C90:AT90"/>
    <mergeCell ref="AU90:AX90"/>
    <mergeCell ref="BA90:BG90"/>
    <mergeCell ref="BJ90:BR90"/>
    <mergeCell ref="C91:AT91"/>
    <mergeCell ref="AU91:AX91"/>
    <mergeCell ref="BA91:BG91"/>
    <mergeCell ref="BJ91:BR91"/>
    <mergeCell ref="S94:AH94"/>
    <mergeCell ref="AI94:AX94"/>
    <mergeCell ref="AZ94:BO94"/>
    <mergeCell ref="BP94:BS94"/>
    <mergeCell ref="S96:AH96"/>
    <mergeCell ref="AI96:AX96"/>
    <mergeCell ref="AZ96:BO96"/>
    <mergeCell ref="BP96:BS96"/>
  </mergeCells>
  <pageMargins left="0.39370078740157483" right="0.39370078740157483" top="0.39370078740157483" bottom="0.39370078740157483" header="0.11811023622047245" footer="0.11811023622047245"/>
  <pageSetup paperSize="9" scale="92" orientation="portrait" blackAndWhite="1" r:id="rId1"/>
  <rowBreaks count="1" manualBreakCount="1"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</sheetPr>
  <dimension ref="B1:BY192"/>
  <sheetViews>
    <sheetView showGridLines="0" showZeros="0" view="pageBreakPreview" topLeftCell="A86" zoomScale="80" zoomScaleSheetLayoutView="80" workbookViewId="0">
      <selection activeCell="AR48" sqref="AR48:BE48"/>
    </sheetView>
  </sheetViews>
  <sheetFormatPr defaultColWidth="1.5703125" defaultRowHeight="12.75" x14ac:dyDescent="0.2"/>
  <cols>
    <col min="1" max="8" width="1.28515625" style="1" customWidth="1"/>
    <col min="9" max="9" width="3" style="1" customWidth="1"/>
    <col min="10" max="42" width="1.28515625" style="1" customWidth="1"/>
    <col min="43" max="43" width="7.42578125" style="1" customWidth="1"/>
    <col min="44" max="62" width="1.28515625" style="1" customWidth="1"/>
    <col min="63" max="63" width="2.140625" style="1" customWidth="1"/>
    <col min="64" max="73" width="1.28515625" style="1" customWidth="1"/>
    <col min="74" max="76" width="1.5703125" style="1" customWidth="1"/>
    <col min="77" max="77" width="3" style="73" customWidth="1"/>
    <col min="78" max="78" width="3.7109375" style="1" customWidth="1"/>
    <col min="79" max="125" width="1.28515625" style="1" customWidth="1"/>
    <col min="126" max="252" width="1.5703125" style="1"/>
    <col min="253" max="327" width="1.28515625" style="1" customWidth="1"/>
    <col min="328" max="331" width="9.28515625" style="1" customWidth="1"/>
    <col min="332" max="381" width="1.28515625" style="1" customWidth="1"/>
    <col min="382" max="508" width="1.5703125" style="1"/>
    <col min="509" max="583" width="1.28515625" style="1" customWidth="1"/>
    <col min="584" max="587" width="9.28515625" style="1" customWidth="1"/>
    <col min="588" max="637" width="1.28515625" style="1" customWidth="1"/>
    <col min="638" max="764" width="1.5703125" style="1"/>
    <col min="765" max="839" width="1.28515625" style="1" customWidth="1"/>
    <col min="840" max="843" width="9.28515625" style="1" customWidth="1"/>
    <col min="844" max="893" width="1.28515625" style="1" customWidth="1"/>
    <col min="894" max="1020" width="1.5703125" style="1"/>
    <col min="1021" max="1095" width="1.28515625" style="1" customWidth="1"/>
    <col min="1096" max="1099" width="9.28515625" style="1" customWidth="1"/>
    <col min="1100" max="1149" width="1.28515625" style="1" customWidth="1"/>
    <col min="1150" max="1276" width="1.5703125" style="1"/>
    <col min="1277" max="1351" width="1.28515625" style="1" customWidth="1"/>
    <col min="1352" max="1355" width="9.28515625" style="1" customWidth="1"/>
    <col min="1356" max="1405" width="1.28515625" style="1" customWidth="1"/>
    <col min="1406" max="1532" width="1.5703125" style="1"/>
    <col min="1533" max="1607" width="1.28515625" style="1" customWidth="1"/>
    <col min="1608" max="1611" width="9.28515625" style="1" customWidth="1"/>
    <col min="1612" max="1661" width="1.28515625" style="1" customWidth="1"/>
    <col min="1662" max="1788" width="1.5703125" style="1"/>
    <col min="1789" max="1863" width="1.28515625" style="1" customWidth="1"/>
    <col min="1864" max="1867" width="9.28515625" style="1" customWidth="1"/>
    <col min="1868" max="1917" width="1.28515625" style="1" customWidth="1"/>
    <col min="1918" max="2044" width="1.5703125" style="1"/>
    <col min="2045" max="2119" width="1.28515625" style="1" customWidth="1"/>
    <col min="2120" max="2123" width="9.28515625" style="1" customWidth="1"/>
    <col min="2124" max="2173" width="1.28515625" style="1" customWidth="1"/>
    <col min="2174" max="2300" width="1.5703125" style="1"/>
    <col min="2301" max="2375" width="1.28515625" style="1" customWidth="1"/>
    <col min="2376" max="2379" width="9.28515625" style="1" customWidth="1"/>
    <col min="2380" max="2429" width="1.28515625" style="1" customWidth="1"/>
    <col min="2430" max="2556" width="1.5703125" style="1"/>
    <col min="2557" max="2631" width="1.28515625" style="1" customWidth="1"/>
    <col min="2632" max="2635" width="9.28515625" style="1" customWidth="1"/>
    <col min="2636" max="2685" width="1.28515625" style="1" customWidth="1"/>
    <col min="2686" max="2812" width="1.5703125" style="1"/>
    <col min="2813" max="2887" width="1.28515625" style="1" customWidth="1"/>
    <col min="2888" max="2891" width="9.28515625" style="1" customWidth="1"/>
    <col min="2892" max="2941" width="1.28515625" style="1" customWidth="1"/>
    <col min="2942" max="3068" width="1.5703125" style="1"/>
    <col min="3069" max="3143" width="1.28515625" style="1" customWidth="1"/>
    <col min="3144" max="3147" width="9.28515625" style="1" customWidth="1"/>
    <col min="3148" max="3197" width="1.28515625" style="1" customWidth="1"/>
    <col min="3198" max="3324" width="1.5703125" style="1"/>
    <col min="3325" max="3399" width="1.28515625" style="1" customWidth="1"/>
    <col min="3400" max="3403" width="9.28515625" style="1" customWidth="1"/>
    <col min="3404" max="3453" width="1.28515625" style="1" customWidth="1"/>
    <col min="3454" max="3580" width="1.5703125" style="1"/>
    <col min="3581" max="3655" width="1.28515625" style="1" customWidth="1"/>
    <col min="3656" max="3659" width="9.28515625" style="1" customWidth="1"/>
    <col min="3660" max="3709" width="1.28515625" style="1" customWidth="1"/>
    <col min="3710" max="3836" width="1.5703125" style="1"/>
    <col min="3837" max="3911" width="1.28515625" style="1" customWidth="1"/>
    <col min="3912" max="3915" width="9.28515625" style="1" customWidth="1"/>
    <col min="3916" max="3965" width="1.28515625" style="1" customWidth="1"/>
    <col min="3966" max="4092" width="1.5703125" style="1"/>
    <col min="4093" max="4167" width="1.28515625" style="1" customWidth="1"/>
    <col min="4168" max="4171" width="9.28515625" style="1" customWidth="1"/>
    <col min="4172" max="4221" width="1.28515625" style="1" customWidth="1"/>
    <col min="4222" max="4348" width="1.5703125" style="1"/>
    <col min="4349" max="4423" width="1.28515625" style="1" customWidth="1"/>
    <col min="4424" max="4427" width="9.28515625" style="1" customWidth="1"/>
    <col min="4428" max="4477" width="1.28515625" style="1" customWidth="1"/>
    <col min="4478" max="4604" width="1.5703125" style="1"/>
    <col min="4605" max="4679" width="1.28515625" style="1" customWidth="1"/>
    <col min="4680" max="4683" width="9.28515625" style="1" customWidth="1"/>
    <col min="4684" max="4733" width="1.28515625" style="1" customWidth="1"/>
    <col min="4734" max="4860" width="1.5703125" style="1"/>
    <col min="4861" max="4935" width="1.28515625" style="1" customWidth="1"/>
    <col min="4936" max="4939" width="9.28515625" style="1" customWidth="1"/>
    <col min="4940" max="4989" width="1.28515625" style="1" customWidth="1"/>
    <col min="4990" max="5116" width="1.5703125" style="1"/>
    <col min="5117" max="5191" width="1.28515625" style="1" customWidth="1"/>
    <col min="5192" max="5195" width="9.28515625" style="1" customWidth="1"/>
    <col min="5196" max="5245" width="1.28515625" style="1" customWidth="1"/>
    <col min="5246" max="5372" width="1.5703125" style="1"/>
    <col min="5373" max="5447" width="1.28515625" style="1" customWidth="1"/>
    <col min="5448" max="5451" width="9.28515625" style="1" customWidth="1"/>
    <col min="5452" max="5501" width="1.28515625" style="1" customWidth="1"/>
    <col min="5502" max="5628" width="1.5703125" style="1"/>
    <col min="5629" max="5703" width="1.28515625" style="1" customWidth="1"/>
    <col min="5704" max="5707" width="9.28515625" style="1" customWidth="1"/>
    <col min="5708" max="5757" width="1.28515625" style="1" customWidth="1"/>
    <col min="5758" max="5884" width="1.5703125" style="1"/>
    <col min="5885" max="5959" width="1.28515625" style="1" customWidth="1"/>
    <col min="5960" max="5963" width="9.28515625" style="1" customWidth="1"/>
    <col min="5964" max="6013" width="1.28515625" style="1" customWidth="1"/>
    <col min="6014" max="6140" width="1.5703125" style="1"/>
    <col min="6141" max="6215" width="1.28515625" style="1" customWidth="1"/>
    <col min="6216" max="6219" width="9.28515625" style="1" customWidth="1"/>
    <col min="6220" max="6269" width="1.28515625" style="1" customWidth="1"/>
    <col min="6270" max="6396" width="1.5703125" style="1"/>
    <col min="6397" max="6471" width="1.28515625" style="1" customWidth="1"/>
    <col min="6472" max="6475" width="9.28515625" style="1" customWidth="1"/>
    <col min="6476" max="6525" width="1.28515625" style="1" customWidth="1"/>
    <col min="6526" max="6652" width="1.5703125" style="1"/>
    <col min="6653" max="6727" width="1.28515625" style="1" customWidth="1"/>
    <col min="6728" max="6731" width="9.28515625" style="1" customWidth="1"/>
    <col min="6732" max="6781" width="1.28515625" style="1" customWidth="1"/>
    <col min="6782" max="6908" width="1.5703125" style="1"/>
    <col min="6909" max="6983" width="1.28515625" style="1" customWidth="1"/>
    <col min="6984" max="6987" width="9.28515625" style="1" customWidth="1"/>
    <col min="6988" max="7037" width="1.28515625" style="1" customWidth="1"/>
    <col min="7038" max="7164" width="1.5703125" style="1"/>
    <col min="7165" max="7239" width="1.28515625" style="1" customWidth="1"/>
    <col min="7240" max="7243" width="9.28515625" style="1" customWidth="1"/>
    <col min="7244" max="7293" width="1.28515625" style="1" customWidth="1"/>
    <col min="7294" max="7420" width="1.5703125" style="1"/>
    <col min="7421" max="7495" width="1.28515625" style="1" customWidth="1"/>
    <col min="7496" max="7499" width="9.28515625" style="1" customWidth="1"/>
    <col min="7500" max="7549" width="1.28515625" style="1" customWidth="1"/>
    <col min="7550" max="7676" width="1.5703125" style="1"/>
    <col min="7677" max="7751" width="1.28515625" style="1" customWidth="1"/>
    <col min="7752" max="7755" width="9.28515625" style="1" customWidth="1"/>
    <col min="7756" max="7805" width="1.28515625" style="1" customWidth="1"/>
    <col min="7806" max="7932" width="1.5703125" style="1"/>
    <col min="7933" max="8007" width="1.28515625" style="1" customWidth="1"/>
    <col min="8008" max="8011" width="9.28515625" style="1" customWidth="1"/>
    <col min="8012" max="8061" width="1.28515625" style="1" customWidth="1"/>
    <col min="8062" max="8188" width="1.5703125" style="1"/>
    <col min="8189" max="8263" width="1.28515625" style="1" customWidth="1"/>
    <col min="8264" max="8267" width="9.28515625" style="1" customWidth="1"/>
    <col min="8268" max="8317" width="1.28515625" style="1" customWidth="1"/>
    <col min="8318" max="8444" width="1.5703125" style="1"/>
    <col min="8445" max="8519" width="1.28515625" style="1" customWidth="1"/>
    <col min="8520" max="8523" width="9.28515625" style="1" customWidth="1"/>
    <col min="8524" max="8573" width="1.28515625" style="1" customWidth="1"/>
    <col min="8574" max="8700" width="1.5703125" style="1"/>
    <col min="8701" max="8775" width="1.28515625" style="1" customWidth="1"/>
    <col min="8776" max="8779" width="9.28515625" style="1" customWidth="1"/>
    <col min="8780" max="8829" width="1.28515625" style="1" customWidth="1"/>
    <col min="8830" max="8956" width="1.5703125" style="1"/>
    <col min="8957" max="9031" width="1.28515625" style="1" customWidth="1"/>
    <col min="9032" max="9035" width="9.28515625" style="1" customWidth="1"/>
    <col min="9036" max="9085" width="1.28515625" style="1" customWidth="1"/>
    <col min="9086" max="9212" width="1.5703125" style="1"/>
    <col min="9213" max="9287" width="1.28515625" style="1" customWidth="1"/>
    <col min="9288" max="9291" width="9.28515625" style="1" customWidth="1"/>
    <col min="9292" max="9341" width="1.28515625" style="1" customWidth="1"/>
    <col min="9342" max="9468" width="1.5703125" style="1"/>
    <col min="9469" max="9543" width="1.28515625" style="1" customWidth="1"/>
    <col min="9544" max="9547" width="9.28515625" style="1" customWidth="1"/>
    <col min="9548" max="9597" width="1.28515625" style="1" customWidth="1"/>
    <col min="9598" max="9724" width="1.5703125" style="1"/>
    <col min="9725" max="9799" width="1.28515625" style="1" customWidth="1"/>
    <col min="9800" max="9803" width="9.28515625" style="1" customWidth="1"/>
    <col min="9804" max="9853" width="1.28515625" style="1" customWidth="1"/>
    <col min="9854" max="9980" width="1.5703125" style="1"/>
    <col min="9981" max="10055" width="1.28515625" style="1" customWidth="1"/>
    <col min="10056" max="10059" width="9.28515625" style="1" customWidth="1"/>
    <col min="10060" max="10109" width="1.28515625" style="1" customWidth="1"/>
    <col min="10110" max="10236" width="1.5703125" style="1"/>
    <col min="10237" max="10311" width="1.28515625" style="1" customWidth="1"/>
    <col min="10312" max="10315" width="9.28515625" style="1" customWidth="1"/>
    <col min="10316" max="10365" width="1.28515625" style="1" customWidth="1"/>
    <col min="10366" max="10492" width="1.5703125" style="1"/>
    <col min="10493" max="10567" width="1.28515625" style="1" customWidth="1"/>
    <col min="10568" max="10571" width="9.28515625" style="1" customWidth="1"/>
    <col min="10572" max="10621" width="1.28515625" style="1" customWidth="1"/>
    <col min="10622" max="10748" width="1.5703125" style="1"/>
    <col min="10749" max="10823" width="1.28515625" style="1" customWidth="1"/>
    <col min="10824" max="10827" width="9.28515625" style="1" customWidth="1"/>
    <col min="10828" max="10877" width="1.28515625" style="1" customWidth="1"/>
    <col min="10878" max="11004" width="1.5703125" style="1"/>
    <col min="11005" max="11079" width="1.28515625" style="1" customWidth="1"/>
    <col min="11080" max="11083" width="9.28515625" style="1" customWidth="1"/>
    <col min="11084" max="11133" width="1.28515625" style="1" customWidth="1"/>
    <col min="11134" max="11260" width="1.5703125" style="1"/>
    <col min="11261" max="11335" width="1.28515625" style="1" customWidth="1"/>
    <col min="11336" max="11339" width="9.28515625" style="1" customWidth="1"/>
    <col min="11340" max="11389" width="1.28515625" style="1" customWidth="1"/>
    <col min="11390" max="11516" width="1.5703125" style="1"/>
    <col min="11517" max="11591" width="1.28515625" style="1" customWidth="1"/>
    <col min="11592" max="11595" width="9.28515625" style="1" customWidth="1"/>
    <col min="11596" max="11645" width="1.28515625" style="1" customWidth="1"/>
    <col min="11646" max="11772" width="1.5703125" style="1"/>
    <col min="11773" max="11847" width="1.28515625" style="1" customWidth="1"/>
    <col min="11848" max="11851" width="9.28515625" style="1" customWidth="1"/>
    <col min="11852" max="11901" width="1.28515625" style="1" customWidth="1"/>
    <col min="11902" max="12028" width="1.5703125" style="1"/>
    <col min="12029" max="12103" width="1.28515625" style="1" customWidth="1"/>
    <col min="12104" max="12107" width="9.28515625" style="1" customWidth="1"/>
    <col min="12108" max="12157" width="1.28515625" style="1" customWidth="1"/>
    <col min="12158" max="12284" width="1.5703125" style="1"/>
    <col min="12285" max="12359" width="1.28515625" style="1" customWidth="1"/>
    <col min="12360" max="12363" width="9.28515625" style="1" customWidth="1"/>
    <col min="12364" max="12413" width="1.28515625" style="1" customWidth="1"/>
    <col min="12414" max="12540" width="1.5703125" style="1"/>
    <col min="12541" max="12615" width="1.28515625" style="1" customWidth="1"/>
    <col min="12616" max="12619" width="9.28515625" style="1" customWidth="1"/>
    <col min="12620" max="12669" width="1.28515625" style="1" customWidth="1"/>
    <col min="12670" max="12796" width="1.5703125" style="1"/>
    <col min="12797" max="12871" width="1.28515625" style="1" customWidth="1"/>
    <col min="12872" max="12875" width="9.28515625" style="1" customWidth="1"/>
    <col min="12876" max="12925" width="1.28515625" style="1" customWidth="1"/>
    <col min="12926" max="13052" width="1.5703125" style="1"/>
    <col min="13053" max="13127" width="1.28515625" style="1" customWidth="1"/>
    <col min="13128" max="13131" width="9.28515625" style="1" customWidth="1"/>
    <col min="13132" max="13181" width="1.28515625" style="1" customWidth="1"/>
    <col min="13182" max="13308" width="1.5703125" style="1"/>
    <col min="13309" max="13383" width="1.28515625" style="1" customWidth="1"/>
    <col min="13384" max="13387" width="9.28515625" style="1" customWidth="1"/>
    <col min="13388" max="13437" width="1.28515625" style="1" customWidth="1"/>
    <col min="13438" max="13564" width="1.5703125" style="1"/>
    <col min="13565" max="13639" width="1.28515625" style="1" customWidth="1"/>
    <col min="13640" max="13643" width="9.28515625" style="1" customWidth="1"/>
    <col min="13644" max="13693" width="1.28515625" style="1" customWidth="1"/>
    <col min="13694" max="13820" width="1.5703125" style="1"/>
    <col min="13821" max="13895" width="1.28515625" style="1" customWidth="1"/>
    <col min="13896" max="13899" width="9.28515625" style="1" customWidth="1"/>
    <col min="13900" max="13949" width="1.28515625" style="1" customWidth="1"/>
    <col min="13950" max="14076" width="1.5703125" style="1"/>
    <col min="14077" max="14151" width="1.28515625" style="1" customWidth="1"/>
    <col min="14152" max="14155" width="9.28515625" style="1" customWidth="1"/>
    <col min="14156" max="14205" width="1.28515625" style="1" customWidth="1"/>
    <col min="14206" max="14332" width="1.5703125" style="1"/>
    <col min="14333" max="14407" width="1.28515625" style="1" customWidth="1"/>
    <col min="14408" max="14411" width="9.28515625" style="1" customWidth="1"/>
    <col min="14412" max="14461" width="1.28515625" style="1" customWidth="1"/>
    <col min="14462" max="14588" width="1.5703125" style="1"/>
    <col min="14589" max="14663" width="1.28515625" style="1" customWidth="1"/>
    <col min="14664" max="14667" width="9.28515625" style="1" customWidth="1"/>
    <col min="14668" max="14717" width="1.28515625" style="1" customWidth="1"/>
    <col min="14718" max="14844" width="1.5703125" style="1"/>
    <col min="14845" max="14919" width="1.28515625" style="1" customWidth="1"/>
    <col min="14920" max="14923" width="9.28515625" style="1" customWidth="1"/>
    <col min="14924" max="14973" width="1.28515625" style="1" customWidth="1"/>
    <col min="14974" max="15100" width="1.5703125" style="1"/>
    <col min="15101" max="15175" width="1.28515625" style="1" customWidth="1"/>
    <col min="15176" max="15179" width="9.28515625" style="1" customWidth="1"/>
    <col min="15180" max="15229" width="1.28515625" style="1" customWidth="1"/>
    <col min="15230" max="15356" width="1.5703125" style="1"/>
    <col min="15357" max="15431" width="1.28515625" style="1" customWidth="1"/>
    <col min="15432" max="15435" width="9.28515625" style="1" customWidth="1"/>
    <col min="15436" max="15485" width="1.28515625" style="1" customWidth="1"/>
    <col min="15486" max="15612" width="1.5703125" style="1"/>
    <col min="15613" max="15687" width="1.28515625" style="1" customWidth="1"/>
    <col min="15688" max="15691" width="9.28515625" style="1" customWidth="1"/>
    <col min="15692" max="15741" width="1.28515625" style="1" customWidth="1"/>
    <col min="15742" max="15868" width="1.5703125" style="1"/>
    <col min="15869" max="15943" width="1.28515625" style="1" customWidth="1"/>
    <col min="15944" max="15947" width="9.28515625" style="1" customWidth="1"/>
    <col min="15948" max="15997" width="1.28515625" style="1" customWidth="1"/>
    <col min="15998" max="16124" width="1.5703125" style="1"/>
    <col min="16125" max="16199" width="1.28515625" style="1" customWidth="1"/>
    <col min="16200" max="16203" width="9.28515625" style="1" customWidth="1"/>
    <col min="16204" max="16253" width="1.28515625" style="1" customWidth="1"/>
    <col min="16254" max="16384" width="1.5703125" style="1"/>
  </cols>
  <sheetData>
    <row r="1" spans="2:72" ht="13.5" customHeight="1" x14ac:dyDescent="0.2"/>
    <row r="2" spans="2:72" ht="13.5" customHeight="1" x14ac:dyDescent="0.2">
      <c r="B2" s="107"/>
      <c r="C2" s="107"/>
      <c r="BJ2" s="959" t="s">
        <v>3</v>
      </c>
      <c r="BK2" s="960"/>
      <c r="BL2" s="960"/>
      <c r="BM2" s="960"/>
      <c r="BN2" s="960"/>
      <c r="BO2" s="960"/>
      <c r="BP2" s="960"/>
      <c r="BQ2" s="960"/>
      <c r="BR2" s="961"/>
      <c r="BS2" s="104"/>
    </row>
    <row r="3" spans="2:72" ht="13.5" customHeight="1" x14ac:dyDescent="0.2">
      <c r="B3" s="1238" t="s">
        <v>4</v>
      </c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/>
      <c r="O3" s="1238"/>
      <c r="P3" s="1238"/>
      <c r="Q3" s="1238"/>
      <c r="R3" s="1238"/>
      <c r="S3" s="1238"/>
      <c r="T3" s="1238"/>
      <c r="U3" s="1238"/>
      <c r="V3" s="1238"/>
      <c r="W3" s="1238"/>
      <c r="X3" s="1238"/>
      <c r="Y3" s="1238"/>
      <c r="Z3" s="1238"/>
      <c r="AA3" s="1238"/>
      <c r="AB3" s="1238"/>
      <c r="AC3" s="1238"/>
      <c r="AD3" s="1238"/>
      <c r="AE3" s="1238"/>
      <c r="AF3" s="1238"/>
      <c r="AG3" s="1238"/>
      <c r="AH3" s="1238"/>
      <c r="AI3" s="1238"/>
      <c r="AJ3" s="1238"/>
      <c r="AK3" s="1238"/>
      <c r="AL3" s="1238"/>
      <c r="AM3" s="1238"/>
      <c r="AN3" s="1238"/>
      <c r="AO3" s="1238"/>
      <c r="AP3" s="1238"/>
      <c r="AQ3" s="1238"/>
      <c r="AR3" s="1238"/>
      <c r="AS3" s="1238"/>
      <c r="AT3" s="1238"/>
      <c r="AU3" s="1238"/>
      <c r="AV3" s="1238"/>
      <c r="AW3" s="1238"/>
      <c r="AX3" s="1238"/>
      <c r="AY3" s="1238"/>
      <c r="AZ3" s="1238"/>
      <c r="BA3" s="1238"/>
      <c r="BB3" s="1238"/>
      <c r="BC3" s="1238"/>
      <c r="BD3" s="1238"/>
      <c r="BE3" s="1238"/>
      <c r="BF3" s="1238"/>
      <c r="BG3" s="1238"/>
      <c r="BH3" s="1238"/>
      <c r="BI3" s="1238"/>
      <c r="BJ3" s="1247" t="str">
        <f>Ф3Заполн!BJ3</f>
        <v>2018</v>
      </c>
      <c r="BK3" s="1247"/>
      <c r="BL3" s="1247"/>
      <c r="BM3" s="1240" t="str">
        <f>Ф3Заполн!BM3</f>
        <v>01</v>
      </c>
      <c r="BN3" s="1240"/>
      <c r="BO3" s="1240"/>
      <c r="BP3" s="995" t="str">
        <f>Ф3Заполн!BP3</f>
        <v>01</v>
      </c>
      <c r="BQ3" s="995"/>
      <c r="BR3" s="995"/>
      <c r="BS3" s="104"/>
    </row>
    <row r="4" spans="2:72" ht="36.75" customHeight="1" x14ac:dyDescent="0.2">
      <c r="B4" s="1241" t="s">
        <v>5</v>
      </c>
      <c r="C4" s="1241"/>
      <c r="D4" s="1241"/>
      <c r="E4" s="1241"/>
      <c r="F4" s="1241"/>
      <c r="G4" s="1241"/>
      <c r="H4" s="1241"/>
      <c r="I4" s="1241"/>
      <c r="J4" s="1241"/>
      <c r="K4" s="1242" t="str">
        <f>Ф3Заполн!$K$4</f>
        <v>ТОВАРИСТВО З ОБМЕЖЕНОЮ ВІДПОВІДАЛЬНІСТЮ "ФІНАНСОВА КОМПАНІЯ "КАПІТАЛ-ДНІПРО"</v>
      </c>
      <c r="L4" s="1242"/>
      <c r="M4" s="1242"/>
      <c r="N4" s="1242"/>
      <c r="O4" s="1242"/>
      <c r="P4" s="1242"/>
      <c r="Q4" s="1242"/>
      <c r="R4" s="1242"/>
      <c r="S4" s="1242"/>
      <c r="T4" s="1242"/>
      <c r="U4" s="1242"/>
      <c r="V4" s="1242"/>
      <c r="W4" s="1242"/>
      <c r="X4" s="1242"/>
      <c r="Y4" s="1242"/>
      <c r="Z4" s="1242"/>
      <c r="AA4" s="1242"/>
      <c r="AB4" s="1242"/>
      <c r="AC4" s="1242"/>
      <c r="AD4" s="1242"/>
      <c r="AE4" s="1242"/>
      <c r="AF4" s="1242"/>
      <c r="AG4" s="1242"/>
      <c r="AH4" s="1242"/>
      <c r="AI4" s="1242"/>
      <c r="AJ4" s="1242"/>
      <c r="AK4" s="1242"/>
      <c r="AL4" s="1242"/>
      <c r="AM4" s="1242"/>
      <c r="AN4" s="1242"/>
      <c r="AO4" s="1242"/>
      <c r="AP4" s="1242"/>
      <c r="AQ4" s="1242"/>
      <c r="AR4" s="1242"/>
      <c r="AS4" s="1242"/>
      <c r="AT4" s="1242"/>
      <c r="AU4" s="1242"/>
      <c r="AV4" s="1242"/>
      <c r="AW4" s="1242"/>
      <c r="AX4" s="1242"/>
      <c r="BA4" s="1241" t="s">
        <v>6</v>
      </c>
      <c r="BB4" s="1241"/>
      <c r="BC4" s="1241"/>
      <c r="BD4" s="1241"/>
      <c r="BE4" s="1241"/>
      <c r="BF4" s="1241"/>
      <c r="BG4" s="1241"/>
      <c r="BH4" s="1241"/>
      <c r="BI4" s="1243"/>
      <c r="BJ4" s="1244" t="str">
        <f>Ф3Заполн!BJ4</f>
        <v>35740385</v>
      </c>
      <c r="BK4" s="1245"/>
      <c r="BL4" s="1245"/>
      <c r="BM4" s="1245"/>
      <c r="BN4" s="1245"/>
      <c r="BO4" s="1245"/>
      <c r="BP4" s="1245"/>
      <c r="BQ4" s="1245"/>
      <c r="BR4" s="1246"/>
      <c r="BS4" s="2"/>
    </row>
    <row r="5" spans="2:72" ht="13.5" customHeight="1" x14ac:dyDescent="0.2">
      <c r="J5" s="112"/>
      <c r="K5" s="1233" t="s">
        <v>187</v>
      </c>
      <c r="L5" s="1233"/>
      <c r="M5" s="1233"/>
      <c r="N5" s="1233"/>
      <c r="O5" s="1233"/>
      <c r="P5" s="1233"/>
      <c r="Q5" s="1233"/>
      <c r="R5" s="1233"/>
      <c r="S5" s="1233"/>
      <c r="T5" s="1233"/>
      <c r="U5" s="1233"/>
      <c r="V5" s="1233"/>
      <c r="W5" s="1233"/>
      <c r="X5" s="1233"/>
      <c r="Y5" s="1233"/>
      <c r="Z5" s="1233"/>
      <c r="AA5" s="1233"/>
      <c r="AB5" s="1233"/>
      <c r="AC5" s="1233"/>
      <c r="AD5" s="1233"/>
      <c r="AE5" s="1233"/>
      <c r="AF5" s="1233"/>
      <c r="AG5" s="1233"/>
      <c r="AH5" s="1233"/>
      <c r="AI5" s="1233"/>
      <c r="AJ5" s="1233"/>
      <c r="AK5" s="1233"/>
      <c r="AL5" s="1233"/>
      <c r="AM5" s="1233"/>
      <c r="AN5" s="1233"/>
      <c r="AO5" s="1233"/>
      <c r="AP5" s="1233"/>
      <c r="AQ5" s="1233"/>
      <c r="AR5" s="1233"/>
      <c r="AS5" s="1233"/>
      <c r="AT5" s="1233"/>
      <c r="AU5" s="1233"/>
      <c r="AV5" s="1233"/>
      <c r="AW5" s="1233"/>
      <c r="AX5" s="1233"/>
    </row>
    <row r="7" spans="2:72" ht="23.25" customHeight="1" x14ac:dyDescent="0.2">
      <c r="B7" s="1234" t="s">
        <v>253</v>
      </c>
      <c r="C7" s="1234"/>
      <c r="D7" s="1234"/>
      <c r="E7" s="1234"/>
      <c r="F7" s="1234"/>
      <c r="G7" s="1234"/>
      <c r="H7" s="1234"/>
      <c r="I7" s="1234"/>
      <c r="J7" s="1234"/>
      <c r="K7" s="1234"/>
      <c r="L7" s="1234"/>
      <c r="M7" s="1234"/>
      <c r="N7" s="1234"/>
      <c r="O7" s="1234"/>
      <c r="P7" s="1234"/>
      <c r="Q7" s="1234"/>
      <c r="R7" s="1234"/>
      <c r="S7" s="1234"/>
      <c r="T7" s="1234"/>
      <c r="U7" s="1234"/>
      <c r="V7" s="1234"/>
      <c r="W7" s="1234"/>
      <c r="X7" s="1234"/>
      <c r="Y7" s="1234"/>
      <c r="Z7" s="1234"/>
      <c r="AA7" s="1234"/>
      <c r="AB7" s="1234"/>
      <c r="AC7" s="1234"/>
      <c r="AD7" s="1234"/>
      <c r="AE7" s="1234"/>
      <c r="AF7" s="1234"/>
      <c r="AG7" s="1234"/>
      <c r="AH7" s="1234"/>
      <c r="AI7" s="1234"/>
      <c r="AJ7" s="1234"/>
      <c r="AK7" s="1234"/>
      <c r="AL7" s="1234"/>
      <c r="AM7" s="1234"/>
      <c r="AN7" s="1234"/>
      <c r="AO7" s="1234"/>
      <c r="AP7" s="1234"/>
      <c r="AQ7" s="1234"/>
      <c r="AR7" s="1234"/>
      <c r="AS7" s="1234"/>
      <c r="AT7" s="1234"/>
      <c r="AU7" s="1234"/>
      <c r="AV7" s="1234"/>
      <c r="AW7" s="1234"/>
      <c r="AX7" s="1234"/>
      <c r="AY7" s="1234"/>
      <c r="AZ7" s="1234"/>
      <c r="BA7" s="1234"/>
      <c r="BB7" s="1234"/>
      <c r="BC7" s="1234"/>
      <c r="BD7" s="1234"/>
      <c r="BE7" s="1234"/>
      <c r="BF7" s="1234"/>
      <c r="BG7" s="1234"/>
      <c r="BH7" s="1234"/>
      <c r="BI7" s="1234"/>
      <c r="BJ7" s="1234"/>
      <c r="BK7" s="1234"/>
      <c r="BL7" s="1234"/>
      <c r="BM7" s="1234"/>
      <c r="BN7" s="1234"/>
      <c r="BO7" s="1234"/>
      <c r="BP7" s="1234"/>
      <c r="BQ7" s="1234"/>
      <c r="BR7" s="1234"/>
      <c r="BS7" s="105"/>
    </row>
    <row r="8" spans="2:72" ht="21.75" customHeight="1" x14ac:dyDescent="0.2">
      <c r="B8" s="1248" t="s">
        <v>189</v>
      </c>
      <c r="C8" s="1248"/>
      <c r="D8" s="1248"/>
      <c r="E8" s="1248"/>
      <c r="F8" s="1248"/>
      <c r="G8" s="1248"/>
      <c r="H8" s="1248"/>
      <c r="I8" s="1248"/>
      <c r="J8" s="1248"/>
      <c r="K8" s="1248"/>
      <c r="L8" s="1248"/>
      <c r="M8" s="1248"/>
      <c r="N8" s="1248"/>
      <c r="O8" s="1248"/>
      <c r="P8" s="1248"/>
      <c r="Q8" s="1248"/>
      <c r="R8" s="1248"/>
      <c r="S8" s="1248"/>
      <c r="T8" s="1248"/>
      <c r="U8" s="1248"/>
      <c r="V8" s="1248"/>
      <c r="W8" s="1248"/>
      <c r="X8" s="1248"/>
      <c r="Y8" s="1248"/>
      <c r="Z8" s="1248"/>
      <c r="AA8" s="1248"/>
      <c r="AB8" s="1248"/>
      <c r="AC8" s="1248">
        <v>20</v>
      </c>
      <c r="AD8" s="1248"/>
      <c r="AE8" s="1248"/>
      <c r="AF8" s="1237" t="str">
        <f>Ф3Заполн!$AF$8</f>
        <v>17</v>
      </c>
      <c r="AG8" s="1237"/>
      <c r="AH8" s="1237"/>
      <c r="AI8" s="1249" t="s">
        <v>22</v>
      </c>
      <c r="AJ8" s="1249"/>
      <c r="AK8" s="1249"/>
      <c r="AL8" s="1249"/>
      <c r="AM8" s="1249"/>
      <c r="AN8" s="1249"/>
      <c r="AO8" s="1249"/>
      <c r="AP8" s="1249"/>
      <c r="AQ8" s="1249"/>
      <c r="AR8" s="1249"/>
      <c r="AS8" s="1249"/>
      <c r="AT8" s="1249"/>
      <c r="AU8" s="1249"/>
      <c r="AV8" s="1249"/>
      <c r="AW8" s="1249"/>
      <c r="AX8" s="1249"/>
      <c r="AY8" s="1249"/>
      <c r="AZ8" s="1249"/>
      <c r="BA8" s="1249"/>
      <c r="BB8" s="1249"/>
      <c r="BC8" s="1249"/>
      <c r="BD8" s="1249"/>
      <c r="BE8" s="1249"/>
      <c r="BF8" s="1249"/>
      <c r="BG8" s="1249"/>
      <c r="BH8" s="1249"/>
      <c r="BI8" s="1249"/>
      <c r="BJ8" s="1249"/>
      <c r="BK8" s="1249"/>
      <c r="BL8" s="1249"/>
      <c r="BM8" s="1249"/>
      <c r="BN8" s="1249"/>
      <c r="BO8" s="1249"/>
      <c r="BP8" s="1249"/>
      <c r="BQ8" s="1249"/>
      <c r="BR8" s="1249"/>
      <c r="BS8" s="105"/>
    </row>
    <row r="9" spans="2:72" ht="13.5" customHeight="1" x14ac:dyDescent="0.2"/>
    <row r="10" spans="2:72" ht="13.5" customHeight="1" x14ac:dyDescent="0.2">
      <c r="AO10" s="1231" t="s">
        <v>254</v>
      </c>
      <c r="AP10" s="1231"/>
      <c r="AQ10" s="1231"/>
      <c r="AR10" s="1231"/>
      <c r="AS10" s="1231"/>
      <c r="AT10" s="1231"/>
      <c r="AU10" s="1231"/>
      <c r="AV10" s="1231"/>
      <c r="AW10" s="1231"/>
      <c r="AX10" s="958" t="s">
        <v>24</v>
      </c>
      <c r="AY10" s="958"/>
      <c r="AZ10" s="958"/>
      <c r="BA10" s="958"/>
      <c r="BB10" s="958"/>
      <c r="BC10" s="958"/>
      <c r="BD10" s="958"/>
      <c r="BE10" s="958"/>
      <c r="BF10" s="958"/>
      <c r="BG10" s="958"/>
      <c r="BH10" s="958"/>
      <c r="BI10" s="1232"/>
      <c r="BJ10" s="959">
        <v>1801004</v>
      </c>
      <c r="BK10" s="960"/>
      <c r="BL10" s="960"/>
      <c r="BM10" s="960"/>
      <c r="BN10" s="960"/>
      <c r="BO10" s="960"/>
      <c r="BP10" s="960"/>
      <c r="BQ10" s="960"/>
      <c r="BR10" s="961"/>
      <c r="BS10" s="104"/>
    </row>
    <row r="11" spans="2:72" ht="13.5" customHeight="1" x14ac:dyDescent="0.2"/>
    <row r="12" spans="2:72" ht="46.5" customHeight="1" x14ac:dyDescent="0.2">
      <c r="B12" s="987" t="s">
        <v>192</v>
      </c>
      <c r="C12" s="987"/>
      <c r="D12" s="987"/>
      <c r="E12" s="987"/>
      <c r="F12" s="987"/>
      <c r="G12" s="987"/>
      <c r="H12" s="987"/>
      <c r="I12" s="987"/>
      <c r="J12" s="987"/>
      <c r="K12" s="987"/>
      <c r="L12" s="987"/>
      <c r="M12" s="987"/>
      <c r="N12" s="987"/>
      <c r="O12" s="987"/>
      <c r="P12" s="987"/>
      <c r="Q12" s="987"/>
      <c r="R12" s="987"/>
      <c r="S12" s="987"/>
      <c r="T12" s="987"/>
      <c r="U12" s="987"/>
      <c r="V12" s="987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7"/>
      <c r="AI12" s="987"/>
      <c r="AJ12" s="987"/>
      <c r="AK12" s="987"/>
      <c r="AL12" s="970" t="s">
        <v>26</v>
      </c>
      <c r="AM12" s="970"/>
      <c r="AN12" s="970"/>
      <c r="AO12" s="970"/>
      <c r="AP12" s="970"/>
      <c r="AQ12" s="347" t="s">
        <v>484</v>
      </c>
      <c r="AR12" s="970" t="s">
        <v>193</v>
      </c>
      <c r="AS12" s="970"/>
      <c r="AT12" s="970"/>
      <c r="AU12" s="970"/>
      <c r="AV12" s="970"/>
      <c r="AW12" s="970"/>
      <c r="AX12" s="970"/>
      <c r="AY12" s="970"/>
      <c r="AZ12" s="970"/>
      <c r="BA12" s="970"/>
      <c r="BB12" s="970"/>
      <c r="BC12" s="970"/>
      <c r="BD12" s="970"/>
      <c r="BE12" s="970"/>
      <c r="BF12" s="970" t="s">
        <v>194</v>
      </c>
      <c r="BG12" s="970"/>
      <c r="BH12" s="970"/>
      <c r="BI12" s="970"/>
      <c r="BJ12" s="970"/>
      <c r="BK12" s="970"/>
      <c r="BL12" s="970"/>
      <c r="BM12" s="970"/>
      <c r="BN12" s="970"/>
      <c r="BO12" s="970"/>
      <c r="BP12" s="970"/>
      <c r="BQ12" s="970"/>
      <c r="BR12" s="970"/>
      <c r="BS12" s="970"/>
      <c r="BT12" s="35"/>
    </row>
    <row r="13" spans="2:72" ht="13.5" customHeight="1" x14ac:dyDescent="0.2">
      <c r="B13" s="1250">
        <v>1</v>
      </c>
      <c r="C13" s="1250"/>
      <c r="D13" s="1250"/>
      <c r="E13" s="1250"/>
      <c r="F13" s="1250"/>
      <c r="G13" s="1250"/>
      <c r="H13" s="1250"/>
      <c r="I13" s="1250"/>
      <c r="J13" s="1250"/>
      <c r="K13" s="1250"/>
      <c r="L13" s="1250"/>
      <c r="M13" s="1250"/>
      <c r="N13" s="1250"/>
      <c r="O13" s="1250"/>
      <c r="P13" s="1250"/>
      <c r="Q13" s="1250"/>
      <c r="R13" s="1250"/>
      <c r="S13" s="1250"/>
      <c r="T13" s="1250"/>
      <c r="U13" s="1250"/>
      <c r="V13" s="1250"/>
      <c r="W13" s="1250"/>
      <c r="X13" s="1250"/>
      <c r="Y13" s="1250"/>
      <c r="Z13" s="1250"/>
      <c r="AA13" s="1250"/>
      <c r="AB13" s="1250"/>
      <c r="AC13" s="1250"/>
      <c r="AD13" s="1250"/>
      <c r="AE13" s="1250"/>
      <c r="AF13" s="1250"/>
      <c r="AG13" s="1250"/>
      <c r="AH13" s="1250"/>
      <c r="AI13" s="1250"/>
      <c r="AJ13" s="1250"/>
      <c r="AK13" s="1250"/>
      <c r="AL13" s="970">
        <v>2</v>
      </c>
      <c r="AM13" s="970"/>
      <c r="AN13" s="970"/>
      <c r="AO13" s="970"/>
      <c r="AP13" s="970"/>
      <c r="AQ13" s="351">
        <v>3</v>
      </c>
      <c r="AR13" s="1221">
        <v>4</v>
      </c>
      <c r="AS13" s="1143"/>
      <c r="AT13" s="1143"/>
      <c r="AU13" s="1143"/>
      <c r="AV13" s="1143"/>
      <c r="AW13" s="1143"/>
      <c r="AX13" s="1143"/>
      <c r="AY13" s="1143"/>
      <c r="AZ13" s="1143"/>
      <c r="BA13" s="1143"/>
      <c r="BB13" s="1143"/>
      <c r="BC13" s="1143"/>
      <c r="BD13" s="1143"/>
      <c r="BE13" s="1222"/>
      <c r="BF13" s="970">
        <v>5</v>
      </c>
      <c r="BG13" s="970"/>
      <c r="BH13" s="970"/>
      <c r="BI13" s="970"/>
      <c r="BJ13" s="970"/>
      <c r="BK13" s="970"/>
      <c r="BL13" s="970"/>
      <c r="BM13" s="970"/>
      <c r="BN13" s="970"/>
      <c r="BO13" s="970"/>
      <c r="BP13" s="970"/>
      <c r="BQ13" s="970"/>
      <c r="BR13" s="970"/>
      <c r="BS13" s="970"/>
      <c r="BT13" s="2"/>
    </row>
    <row r="14" spans="2:72" ht="13.5" customHeight="1" x14ac:dyDescent="0.2">
      <c r="B14" s="1251" t="s">
        <v>255</v>
      </c>
      <c r="C14" s="1252"/>
      <c r="D14" s="1252"/>
      <c r="E14" s="1252"/>
      <c r="F14" s="1252"/>
      <c r="G14" s="1252"/>
      <c r="H14" s="1252"/>
      <c r="I14" s="1252"/>
      <c r="J14" s="1252"/>
      <c r="K14" s="1252"/>
      <c r="L14" s="1252"/>
      <c r="M14" s="1252"/>
      <c r="N14" s="1252"/>
      <c r="O14" s="1252"/>
      <c r="P14" s="1252"/>
      <c r="Q14" s="1252"/>
      <c r="R14" s="1252"/>
      <c r="S14" s="1252"/>
      <c r="T14" s="1252"/>
      <c r="U14" s="1252"/>
      <c r="V14" s="1252"/>
      <c r="W14" s="1252"/>
      <c r="X14" s="1252"/>
      <c r="Y14" s="1252"/>
      <c r="Z14" s="1252"/>
      <c r="AA14" s="1252"/>
      <c r="AB14" s="1252"/>
      <c r="AC14" s="1252"/>
      <c r="AD14" s="1252"/>
      <c r="AE14" s="1252"/>
      <c r="AF14" s="1252"/>
      <c r="AG14" s="1252"/>
      <c r="AH14" s="1252"/>
      <c r="AI14" s="1252"/>
      <c r="AJ14" s="1252"/>
      <c r="AK14" s="1253"/>
      <c r="AL14" s="1201">
        <v>3000</v>
      </c>
      <c r="AM14" s="1202"/>
      <c r="AN14" s="1202"/>
      <c r="AO14" s="1202"/>
      <c r="AP14" s="1203"/>
      <c r="AQ14" s="353"/>
      <c r="AR14" s="1167">
        <f>IF(Ф3Заполн!AR14&gt;0,Ф3Заполн!AR14,"-")</f>
        <v>375</v>
      </c>
      <c r="AS14" s="1168"/>
      <c r="AT14" s="1168"/>
      <c r="AU14" s="1168"/>
      <c r="AV14" s="1168"/>
      <c r="AW14" s="1168"/>
      <c r="AX14" s="1168"/>
      <c r="AY14" s="1168"/>
      <c r="AZ14" s="1168"/>
      <c r="BA14" s="1168"/>
      <c r="BB14" s="1168"/>
      <c r="BC14" s="1168"/>
      <c r="BD14" s="1168"/>
      <c r="BE14" s="1169"/>
      <c r="BF14" s="1167" t="str">
        <f>IF(Ф3Заполн!BF14&gt;0,Ф3Заполн!BF14,"-")</f>
        <v>-</v>
      </c>
      <c r="BG14" s="1168"/>
      <c r="BH14" s="1168"/>
      <c r="BI14" s="1168"/>
      <c r="BJ14" s="1168"/>
      <c r="BK14" s="1168"/>
      <c r="BL14" s="1168"/>
      <c r="BM14" s="1168"/>
      <c r="BN14" s="1168"/>
      <c r="BO14" s="1168"/>
      <c r="BP14" s="1168"/>
      <c r="BQ14" s="1168"/>
      <c r="BR14" s="1168"/>
      <c r="BS14" s="1169"/>
      <c r="BT14" s="2"/>
    </row>
    <row r="15" spans="2:72" ht="13.5" customHeight="1" x14ac:dyDescent="0.2">
      <c r="B15" s="1260" t="s">
        <v>256</v>
      </c>
      <c r="C15" s="1261"/>
      <c r="D15" s="1261"/>
      <c r="E15" s="1261"/>
      <c r="F15" s="1261"/>
      <c r="G15" s="1261"/>
      <c r="H15" s="1261"/>
      <c r="I15" s="1261"/>
      <c r="J15" s="1261"/>
      <c r="K15" s="1261"/>
      <c r="L15" s="1261"/>
      <c r="M15" s="1261"/>
      <c r="N15" s="1261"/>
      <c r="O15" s="1261"/>
      <c r="P15" s="1261"/>
      <c r="Q15" s="1261"/>
      <c r="R15" s="1261"/>
      <c r="S15" s="1261"/>
      <c r="T15" s="1261"/>
      <c r="U15" s="1261"/>
      <c r="V15" s="1261"/>
      <c r="W15" s="1261"/>
      <c r="X15" s="1261"/>
      <c r="Y15" s="1261"/>
      <c r="Z15" s="1261"/>
      <c r="AA15" s="1261"/>
      <c r="AB15" s="1261"/>
      <c r="AC15" s="1261"/>
      <c r="AD15" s="1261"/>
      <c r="AE15" s="1261"/>
      <c r="AF15" s="1261"/>
      <c r="AG15" s="1261"/>
      <c r="AH15" s="1261"/>
      <c r="AI15" s="1261"/>
      <c r="AJ15" s="1261"/>
      <c r="AK15" s="1262"/>
      <c r="AL15" s="1254"/>
      <c r="AM15" s="1255"/>
      <c r="AN15" s="1255"/>
      <c r="AO15" s="1255"/>
      <c r="AP15" s="1256"/>
      <c r="AQ15" s="360"/>
      <c r="AR15" s="1257"/>
      <c r="AS15" s="1258"/>
      <c r="AT15" s="1258"/>
      <c r="AU15" s="1258"/>
      <c r="AV15" s="1258"/>
      <c r="AW15" s="1258"/>
      <c r="AX15" s="1258"/>
      <c r="AY15" s="1258"/>
      <c r="AZ15" s="1258"/>
      <c r="BA15" s="1258"/>
      <c r="BB15" s="1258"/>
      <c r="BC15" s="1258"/>
      <c r="BD15" s="1258"/>
      <c r="BE15" s="1259"/>
      <c r="BF15" s="1257"/>
      <c r="BG15" s="1258"/>
      <c r="BH15" s="1258"/>
      <c r="BI15" s="1258"/>
      <c r="BJ15" s="1258"/>
      <c r="BK15" s="1258"/>
      <c r="BL15" s="1258"/>
      <c r="BM15" s="1258"/>
      <c r="BN15" s="1258"/>
      <c r="BO15" s="1258"/>
      <c r="BP15" s="1258"/>
      <c r="BQ15" s="1258"/>
      <c r="BR15" s="1258"/>
      <c r="BS15" s="1259"/>
      <c r="BT15" s="2"/>
    </row>
    <row r="16" spans="2:72" ht="13.5" customHeight="1" x14ac:dyDescent="0.2">
      <c r="B16" s="1263" t="s">
        <v>257</v>
      </c>
      <c r="C16" s="1264"/>
      <c r="D16" s="1264"/>
      <c r="E16" s="1264"/>
      <c r="F16" s="1264"/>
      <c r="G16" s="1264"/>
      <c r="H16" s="1264"/>
      <c r="I16" s="1264"/>
      <c r="J16" s="1264"/>
      <c r="K16" s="1264"/>
      <c r="L16" s="1264"/>
      <c r="M16" s="1264"/>
      <c r="N16" s="1264"/>
      <c r="O16" s="1264"/>
      <c r="P16" s="1264"/>
      <c r="Q16" s="1264"/>
      <c r="R16" s="1264"/>
      <c r="S16" s="1264"/>
      <c r="T16" s="1264"/>
      <c r="U16" s="1264"/>
      <c r="V16" s="1264"/>
      <c r="W16" s="1264"/>
      <c r="X16" s="1264"/>
      <c r="Y16" s="1264"/>
      <c r="Z16" s="1264"/>
      <c r="AA16" s="1264"/>
      <c r="AB16" s="1264"/>
      <c r="AC16" s="1264"/>
      <c r="AD16" s="1264"/>
      <c r="AE16" s="1264"/>
      <c r="AF16" s="1264"/>
      <c r="AG16" s="1264"/>
      <c r="AH16" s="1264"/>
      <c r="AI16" s="1264"/>
      <c r="AJ16" s="1264"/>
      <c r="AK16" s="1265"/>
      <c r="AL16" s="1204"/>
      <c r="AM16" s="1205"/>
      <c r="AN16" s="1205"/>
      <c r="AO16" s="1205"/>
      <c r="AP16" s="1206"/>
      <c r="AQ16" s="354">
        <f>Ф3Заполн!AQ16</f>
        <v>0</v>
      </c>
      <c r="AR16" s="1170"/>
      <c r="AS16" s="1171"/>
      <c r="AT16" s="1171"/>
      <c r="AU16" s="1171"/>
      <c r="AV16" s="1171"/>
      <c r="AW16" s="1171"/>
      <c r="AX16" s="1171"/>
      <c r="AY16" s="1171"/>
      <c r="AZ16" s="1171"/>
      <c r="BA16" s="1171"/>
      <c r="BB16" s="1171"/>
      <c r="BC16" s="1171"/>
      <c r="BD16" s="1171"/>
      <c r="BE16" s="1172"/>
      <c r="BF16" s="1170"/>
      <c r="BG16" s="1171"/>
      <c r="BH16" s="1171"/>
      <c r="BI16" s="1171"/>
      <c r="BJ16" s="1171"/>
      <c r="BK16" s="1171"/>
      <c r="BL16" s="1171"/>
      <c r="BM16" s="1171"/>
      <c r="BN16" s="1171"/>
      <c r="BO16" s="1171"/>
      <c r="BP16" s="1171"/>
      <c r="BQ16" s="1171"/>
      <c r="BR16" s="1171"/>
      <c r="BS16" s="1172"/>
      <c r="BT16" s="2"/>
    </row>
    <row r="17" spans="2:72" ht="13.5" customHeight="1" x14ac:dyDescent="0.2">
      <c r="B17" s="1267" t="s">
        <v>258</v>
      </c>
      <c r="C17" s="1267"/>
      <c r="D17" s="1267"/>
      <c r="E17" s="1267"/>
      <c r="F17" s="1267"/>
      <c r="G17" s="1267"/>
      <c r="H17" s="1267"/>
      <c r="I17" s="1267"/>
      <c r="J17" s="1267"/>
      <c r="K17" s="1267"/>
      <c r="L17" s="1267"/>
      <c r="M17" s="1267"/>
      <c r="N17" s="1267"/>
      <c r="O17" s="1267"/>
      <c r="P17" s="1267"/>
      <c r="Q17" s="1267"/>
      <c r="R17" s="1267"/>
      <c r="S17" s="1267"/>
      <c r="T17" s="1267"/>
      <c r="U17" s="1267"/>
      <c r="V17" s="1267"/>
      <c r="W17" s="1267"/>
      <c r="X17" s="1267"/>
      <c r="Y17" s="1267"/>
      <c r="Z17" s="1267"/>
      <c r="AA17" s="1267"/>
      <c r="AB17" s="1267"/>
      <c r="AC17" s="1267"/>
      <c r="AD17" s="1267"/>
      <c r="AE17" s="1267"/>
      <c r="AF17" s="1267"/>
      <c r="AG17" s="1267"/>
      <c r="AH17" s="1267"/>
      <c r="AI17" s="1267"/>
      <c r="AJ17" s="1267"/>
      <c r="AK17" s="1267"/>
      <c r="AL17" s="970">
        <v>3005</v>
      </c>
      <c r="AM17" s="970"/>
      <c r="AN17" s="970"/>
      <c r="AO17" s="970"/>
      <c r="AP17" s="970"/>
      <c r="AQ17" s="347">
        <f>Ф3Заполн!AQ17</f>
        <v>0</v>
      </c>
      <c r="AR17" s="1266" t="str">
        <f>IF(Ф3Заполн!AR17&gt;0,Ф3Заполн!AR17,"-")</f>
        <v>-</v>
      </c>
      <c r="AS17" s="1266"/>
      <c r="AT17" s="1266"/>
      <c r="AU17" s="1266"/>
      <c r="AV17" s="1266"/>
      <c r="AW17" s="1266"/>
      <c r="AX17" s="1266"/>
      <c r="AY17" s="1266"/>
      <c r="AZ17" s="1266"/>
      <c r="BA17" s="1266"/>
      <c r="BB17" s="1266"/>
      <c r="BC17" s="1266"/>
      <c r="BD17" s="1266"/>
      <c r="BE17" s="1266"/>
      <c r="BF17" s="1266" t="str">
        <f>IF(Ф3Заполн!BF17&gt;0,Ф3Заполн!BF17,"-")</f>
        <v>-</v>
      </c>
      <c r="BG17" s="1266"/>
      <c r="BH17" s="1266"/>
      <c r="BI17" s="1266"/>
      <c r="BJ17" s="1266"/>
      <c r="BK17" s="1266"/>
      <c r="BL17" s="1266"/>
      <c r="BM17" s="1266"/>
      <c r="BN17" s="1266"/>
      <c r="BO17" s="1266"/>
      <c r="BP17" s="1266"/>
      <c r="BQ17" s="1266"/>
      <c r="BR17" s="1266"/>
      <c r="BS17" s="1266"/>
      <c r="BT17" s="2"/>
    </row>
    <row r="18" spans="2:72" ht="13.5" customHeight="1" x14ac:dyDescent="0.2">
      <c r="B18" s="1191" t="s">
        <v>259</v>
      </c>
      <c r="C18" s="1191"/>
      <c r="D18" s="1191"/>
      <c r="E18" s="1191"/>
      <c r="F18" s="1191"/>
      <c r="G18" s="1191"/>
      <c r="H18" s="1191"/>
      <c r="I18" s="1191"/>
      <c r="J18" s="1191"/>
      <c r="K18" s="1191"/>
      <c r="L18" s="1191"/>
      <c r="M18" s="1191"/>
      <c r="N18" s="1191"/>
      <c r="O18" s="1191"/>
      <c r="P18" s="1191"/>
      <c r="Q18" s="1191"/>
      <c r="R18" s="1191"/>
      <c r="S18" s="1191"/>
      <c r="T18" s="1191"/>
      <c r="U18" s="1191"/>
      <c r="V18" s="1191"/>
      <c r="W18" s="1191"/>
      <c r="X18" s="1191"/>
      <c r="Y18" s="1191"/>
      <c r="Z18" s="1191"/>
      <c r="AA18" s="1191"/>
      <c r="AB18" s="1191"/>
      <c r="AC18" s="1191"/>
      <c r="AD18" s="1191"/>
      <c r="AE18" s="1191"/>
      <c r="AF18" s="1191"/>
      <c r="AG18" s="1191"/>
      <c r="AH18" s="1191"/>
      <c r="AI18" s="1191"/>
      <c r="AJ18" s="1191"/>
      <c r="AK18" s="1191"/>
      <c r="AL18" s="970">
        <v>3006</v>
      </c>
      <c r="AM18" s="970"/>
      <c r="AN18" s="970"/>
      <c r="AO18" s="970"/>
      <c r="AP18" s="970"/>
      <c r="AQ18" s="347">
        <f>Ф3Заполн!AQ18</f>
        <v>0</v>
      </c>
      <c r="AR18" s="1266" t="str">
        <f>IF(Ф3Заполн!AR18&gt;0,Ф3Заполн!AR18,"-")</f>
        <v>-</v>
      </c>
      <c r="AS18" s="1266"/>
      <c r="AT18" s="1266"/>
      <c r="AU18" s="1266"/>
      <c r="AV18" s="1266"/>
      <c r="AW18" s="1266"/>
      <c r="AX18" s="1266"/>
      <c r="AY18" s="1266"/>
      <c r="AZ18" s="1266"/>
      <c r="BA18" s="1266"/>
      <c r="BB18" s="1266"/>
      <c r="BC18" s="1266"/>
      <c r="BD18" s="1266"/>
      <c r="BE18" s="1266"/>
      <c r="BF18" s="1266" t="str">
        <f>IF(Ф3Заполн!BF18&gt;0,Ф3Заполн!BF18,"-")</f>
        <v>-</v>
      </c>
      <c r="BG18" s="1266"/>
      <c r="BH18" s="1266"/>
      <c r="BI18" s="1266"/>
      <c r="BJ18" s="1266"/>
      <c r="BK18" s="1266"/>
      <c r="BL18" s="1266"/>
      <c r="BM18" s="1266"/>
      <c r="BN18" s="1266"/>
      <c r="BO18" s="1266"/>
      <c r="BP18" s="1266"/>
      <c r="BQ18" s="1266"/>
      <c r="BR18" s="1266"/>
      <c r="BS18" s="1266"/>
      <c r="BT18" s="2"/>
    </row>
    <row r="19" spans="2:72" ht="13.5" customHeight="1" x14ac:dyDescent="0.2">
      <c r="B19" s="1191" t="s">
        <v>260</v>
      </c>
      <c r="C19" s="1191"/>
      <c r="D19" s="1191"/>
      <c r="E19" s="1191"/>
      <c r="F19" s="1191"/>
      <c r="G19" s="1191"/>
      <c r="H19" s="1191"/>
      <c r="I19" s="1191"/>
      <c r="J19" s="1191"/>
      <c r="K19" s="1191"/>
      <c r="L19" s="1191"/>
      <c r="M19" s="1191"/>
      <c r="N19" s="1191"/>
      <c r="O19" s="1191"/>
      <c r="P19" s="1191"/>
      <c r="Q19" s="1191"/>
      <c r="R19" s="1191"/>
      <c r="S19" s="1191"/>
      <c r="T19" s="1191"/>
      <c r="U19" s="1191"/>
      <c r="V19" s="1191"/>
      <c r="W19" s="1191"/>
      <c r="X19" s="1191"/>
      <c r="Y19" s="1191"/>
      <c r="Z19" s="1191"/>
      <c r="AA19" s="1191"/>
      <c r="AB19" s="1191"/>
      <c r="AC19" s="1191"/>
      <c r="AD19" s="1191"/>
      <c r="AE19" s="1191"/>
      <c r="AF19" s="1191"/>
      <c r="AG19" s="1191"/>
      <c r="AH19" s="1191"/>
      <c r="AI19" s="1191"/>
      <c r="AJ19" s="1191"/>
      <c r="AK19" s="1191"/>
      <c r="AL19" s="970">
        <v>3010</v>
      </c>
      <c r="AM19" s="970"/>
      <c r="AN19" s="970"/>
      <c r="AO19" s="970"/>
      <c r="AP19" s="970"/>
      <c r="AQ19" s="347">
        <f>Ф3Заполн!AQ19</f>
        <v>0</v>
      </c>
      <c r="AR19" s="1266" t="str">
        <f>IF(Ф3Заполн!AR19&gt;0,Ф3Заполн!AR19,"-")</f>
        <v>-</v>
      </c>
      <c r="AS19" s="1266"/>
      <c r="AT19" s="1266"/>
      <c r="AU19" s="1266"/>
      <c r="AV19" s="1266"/>
      <c r="AW19" s="1266"/>
      <c r="AX19" s="1266"/>
      <c r="AY19" s="1266"/>
      <c r="AZ19" s="1266"/>
      <c r="BA19" s="1266"/>
      <c r="BB19" s="1266"/>
      <c r="BC19" s="1266"/>
      <c r="BD19" s="1266"/>
      <c r="BE19" s="1266"/>
      <c r="BF19" s="1266" t="str">
        <f>IF(Ф3Заполн!BF19&gt;0,Ф3Заполн!BF19,"-")</f>
        <v>-</v>
      </c>
      <c r="BG19" s="1266"/>
      <c r="BH19" s="1266"/>
      <c r="BI19" s="1266"/>
      <c r="BJ19" s="1266"/>
      <c r="BK19" s="1266"/>
      <c r="BL19" s="1266"/>
      <c r="BM19" s="1266"/>
      <c r="BN19" s="1266"/>
      <c r="BO19" s="1266"/>
      <c r="BP19" s="1266"/>
      <c r="BQ19" s="1266"/>
      <c r="BR19" s="1266"/>
      <c r="BS19" s="1266"/>
      <c r="BT19" s="2"/>
    </row>
    <row r="20" spans="2:72" ht="13.5" customHeight="1" x14ac:dyDescent="0.2">
      <c r="B20" s="1191" t="s">
        <v>327</v>
      </c>
      <c r="C20" s="1191"/>
      <c r="D20" s="1191"/>
      <c r="E20" s="1191"/>
      <c r="F20" s="1191"/>
      <c r="G20" s="1191"/>
      <c r="H20" s="1191"/>
      <c r="I20" s="1191"/>
      <c r="J20" s="1191"/>
      <c r="K20" s="1191"/>
      <c r="L20" s="1191"/>
      <c r="M20" s="1191"/>
      <c r="N20" s="1191"/>
      <c r="O20" s="1191"/>
      <c r="P20" s="1191"/>
      <c r="Q20" s="1191"/>
      <c r="R20" s="1191"/>
      <c r="S20" s="1191"/>
      <c r="T20" s="1191"/>
      <c r="U20" s="1191"/>
      <c r="V20" s="1191"/>
      <c r="W20" s="1191"/>
      <c r="X20" s="1191"/>
      <c r="Y20" s="1191"/>
      <c r="Z20" s="1191"/>
      <c r="AA20" s="1191"/>
      <c r="AB20" s="1191"/>
      <c r="AC20" s="1191"/>
      <c r="AD20" s="1191"/>
      <c r="AE20" s="1191"/>
      <c r="AF20" s="1191"/>
      <c r="AG20" s="1191"/>
      <c r="AH20" s="1191"/>
      <c r="AI20" s="1191"/>
      <c r="AJ20" s="1191"/>
      <c r="AK20" s="1191"/>
      <c r="AL20" s="970">
        <v>3011</v>
      </c>
      <c r="AM20" s="970"/>
      <c r="AN20" s="970"/>
      <c r="AO20" s="970"/>
      <c r="AP20" s="970"/>
      <c r="AQ20" s="347">
        <f>Ф3Заполн!AQ20</f>
        <v>0</v>
      </c>
      <c r="AR20" s="1266" t="str">
        <f>IF(Ф3Заполн!AR20&gt;0,Ф3Заполн!AR20,"-")</f>
        <v>-</v>
      </c>
      <c r="AS20" s="1266"/>
      <c r="AT20" s="1266"/>
      <c r="AU20" s="1266"/>
      <c r="AV20" s="1266"/>
      <c r="AW20" s="1266"/>
      <c r="AX20" s="1266"/>
      <c r="AY20" s="1266"/>
      <c r="AZ20" s="1266"/>
      <c r="BA20" s="1266"/>
      <c r="BB20" s="1266"/>
      <c r="BC20" s="1266"/>
      <c r="BD20" s="1266"/>
      <c r="BE20" s="1266"/>
      <c r="BF20" s="1266" t="str">
        <f>IF(Ф3Заполн!BF20&gt;0,Ф3Заполн!BF20,"-")</f>
        <v>-</v>
      </c>
      <c r="BG20" s="1266"/>
      <c r="BH20" s="1266"/>
      <c r="BI20" s="1266"/>
      <c r="BJ20" s="1266"/>
      <c r="BK20" s="1266"/>
      <c r="BL20" s="1266"/>
      <c r="BM20" s="1266"/>
      <c r="BN20" s="1266"/>
      <c r="BO20" s="1266"/>
      <c r="BP20" s="1266"/>
      <c r="BQ20" s="1266"/>
      <c r="BR20" s="1266"/>
      <c r="BS20" s="1266"/>
      <c r="BT20" s="2"/>
    </row>
    <row r="21" spans="2:72" ht="13.5" customHeight="1" x14ac:dyDescent="0.2">
      <c r="B21" s="1191" t="s">
        <v>328</v>
      </c>
      <c r="C21" s="1191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1"/>
      <c r="P21" s="1191"/>
      <c r="Q21" s="1191"/>
      <c r="R21" s="1191"/>
      <c r="S21" s="1191"/>
      <c r="T21" s="1191"/>
      <c r="U21" s="1191"/>
      <c r="V21" s="1191"/>
      <c r="W21" s="1191"/>
      <c r="X21" s="1191"/>
      <c r="Y21" s="1191"/>
      <c r="Z21" s="1191"/>
      <c r="AA21" s="1191"/>
      <c r="AB21" s="1191"/>
      <c r="AC21" s="1191"/>
      <c r="AD21" s="1191"/>
      <c r="AE21" s="1191"/>
      <c r="AF21" s="1191"/>
      <c r="AG21" s="1191"/>
      <c r="AH21" s="1191"/>
      <c r="AI21" s="1191"/>
      <c r="AJ21" s="1191"/>
      <c r="AK21" s="1191"/>
      <c r="AL21" s="970">
        <v>3015</v>
      </c>
      <c r="AM21" s="970"/>
      <c r="AN21" s="970"/>
      <c r="AO21" s="970"/>
      <c r="AP21" s="970"/>
      <c r="AQ21" s="347">
        <f>Ф3Заполн!AQ21</f>
        <v>0</v>
      </c>
      <c r="AR21" s="1266" t="str">
        <f>IF(Ф3Заполн!AR21&gt;0,Ф3Заполн!AR21,"-")</f>
        <v>-</v>
      </c>
      <c r="AS21" s="1266"/>
      <c r="AT21" s="1266"/>
      <c r="AU21" s="1266"/>
      <c r="AV21" s="1266"/>
      <c r="AW21" s="1266"/>
      <c r="AX21" s="1266"/>
      <c r="AY21" s="1266"/>
      <c r="AZ21" s="1266"/>
      <c r="BA21" s="1266"/>
      <c r="BB21" s="1266"/>
      <c r="BC21" s="1266"/>
      <c r="BD21" s="1266"/>
      <c r="BE21" s="1266"/>
      <c r="BF21" s="1266" t="str">
        <f>IF(Ф3Заполн!BF21&gt;0,Ф3Заполн!BF21,"-")</f>
        <v>-</v>
      </c>
      <c r="BG21" s="1266"/>
      <c r="BH21" s="1266"/>
      <c r="BI21" s="1266"/>
      <c r="BJ21" s="1266"/>
      <c r="BK21" s="1266"/>
      <c r="BL21" s="1266"/>
      <c r="BM21" s="1266"/>
      <c r="BN21" s="1266"/>
      <c r="BO21" s="1266"/>
      <c r="BP21" s="1266"/>
      <c r="BQ21" s="1266"/>
      <c r="BR21" s="1266"/>
      <c r="BS21" s="1266"/>
      <c r="BT21" s="2"/>
    </row>
    <row r="22" spans="2:72" ht="13.5" customHeight="1" x14ac:dyDescent="0.2">
      <c r="B22" s="1191" t="s">
        <v>329</v>
      </c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91"/>
      <c r="R22" s="1191"/>
      <c r="S22" s="1191"/>
      <c r="T22" s="1191"/>
      <c r="U22" s="1191"/>
      <c r="V22" s="1191"/>
      <c r="W22" s="1191"/>
      <c r="X22" s="1191"/>
      <c r="Y22" s="1191"/>
      <c r="Z22" s="1191"/>
      <c r="AA22" s="1191"/>
      <c r="AB22" s="1191"/>
      <c r="AC22" s="1191"/>
      <c r="AD22" s="1191"/>
      <c r="AE22" s="1191"/>
      <c r="AF22" s="1191"/>
      <c r="AG22" s="1191"/>
      <c r="AH22" s="1191"/>
      <c r="AI22" s="1191"/>
      <c r="AJ22" s="1191"/>
      <c r="AK22" s="1191"/>
      <c r="AL22" s="970">
        <v>3020</v>
      </c>
      <c r="AM22" s="970"/>
      <c r="AN22" s="970"/>
      <c r="AO22" s="970"/>
      <c r="AP22" s="970"/>
      <c r="AQ22" s="347">
        <f>Ф3Заполн!AQ22</f>
        <v>0</v>
      </c>
      <c r="AR22" s="1266" t="str">
        <f>IF(Ф3Заполн!AR22&gt;0,Ф3Заполн!AR22,"-")</f>
        <v>-</v>
      </c>
      <c r="AS22" s="1266"/>
      <c r="AT22" s="1266"/>
      <c r="AU22" s="1266"/>
      <c r="AV22" s="1266"/>
      <c r="AW22" s="1266"/>
      <c r="AX22" s="1266"/>
      <c r="AY22" s="1266"/>
      <c r="AZ22" s="1266"/>
      <c r="BA22" s="1266"/>
      <c r="BB22" s="1266"/>
      <c r="BC22" s="1266"/>
      <c r="BD22" s="1266"/>
      <c r="BE22" s="1266"/>
      <c r="BF22" s="1266" t="str">
        <f>IF(Ф3Заполн!BF22&gt;0,Ф3Заполн!BF22,"-")</f>
        <v>-</v>
      </c>
      <c r="BG22" s="1266"/>
      <c r="BH22" s="1266"/>
      <c r="BI22" s="1266"/>
      <c r="BJ22" s="1266"/>
      <c r="BK22" s="1266"/>
      <c r="BL22" s="1266"/>
      <c r="BM22" s="1266"/>
      <c r="BN22" s="1266"/>
      <c r="BO22" s="1266"/>
      <c r="BP22" s="1266"/>
      <c r="BQ22" s="1266"/>
      <c r="BR22" s="1266"/>
      <c r="BS22" s="1266"/>
      <c r="BT22" s="2"/>
    </row>
    <row r="23" spans="2:72" ht="29.25" customHeight="1" x14ac:dyDescent="0.2">
      <c r="B23" s="1191" t="s">
        <v>330</v>
      </c>
      <c r="C23" s="1191"/>
      <c r="D23" s="1191"/>
      <c r="E23" s="1191"/>
      <c r="F23" s="1191"/>
      <c r="G23" s="1191"/>
      <c r="H23" s="1191"/>
      <c r="I23" s="1191"/>
      <c r="J23" s="1191"/>
      <c r="K23" s="1191"/>
      <c r="L23" s="1191"/>
      <c r="M23" s="1191"/>
      <c r="N23" s="1191"/>
      <c r="O23" s="1191"/>
      <c r="P23" s="1191"/>
      <c r="Q23" s="1191"/>
      <c r="R23" s="1191"/>
      <c r="S23" s="1191"/>
      <c r="T23" s="1191"/>
      <c r="U23" s="1191"/>
      <c r="V23" s="1191"/>
      <c r="W23" s="1191"/>
      <c r="X23" s="1191"/>
      <c r="Y23" s="1191"/>
      <c r="Z23" s="1191"/>
      <c r="AA23" s="1191"/>
      <c r="AB23" s="1191"/>
      <c r="AC23" s="1191"/>
      <c r="AD23" s="1191"/>
      <c r="AE23" s="1191"/>
      <c r="AF23" s="1191"/>
      <c r="AG23" s="1191"/>
      <c r="AH23" s="1191"/>
      <c r="AI23" s="1191"/>
      <c r="AJ23" s="1191"/>
      <c r="AK23" s="1191"/>
      <c r="AL23" s="970">
        <v>3025</v>
      </c>
      <c r="AM23" s="970"/>
      <c r="AN23" s="970"/>
      <c r="AO23" s="970"/>
      <c r="AP23" s="970"/>
      <c r="AQ23" s="347">
        <f>Ф3Заполн!AQ23</f>
        <v>0</v>
      </c>
      <c r="AR23" s="1266">
        <f>IF(Ф3Заполн!AR23&gt;0,Ф3Заполн!AR23,"-")</f>
        <v>6</v>
      </c>
      <c r="AS23" s="1266"/>
      <c r="AT23" s="1266"/>
      <c r="AU23" s="1266"/>
      <c r="AV23" s="1266"/>
      <c r="AW23" s="1266"/>
      <c r="AX23" s="1266"/>
      <c r="AY23" s="1266"/>
      <c r="AZ23" s="1266"/>
      <c r="BA23" s="1266"/>
      <c r="BB23" s="1266"/>
      <c r="BC23" s="1266"/>
      <c r="BD23" s="1266"/>
      <c r="BE23" s="1266"/>
      <c r="BF23" s="1266" t="str">
        <f>IF(Ф3Заполн!BF23&gt;0,Ф3Заполн!BF23,"-")</f>
        <v>-</v>
      </c>
      <c r="BG23" s="1266"/>
      <c r="BH23" s="1266"/>
      <c r="BI23" s="1266"/>
      <c r="BJ23" s="1266"/>
      <c r="BK23" s="1266"/>
      <c r="BL23" s="1266"/>
      <c r="BM23" s="1266"/>
      <c r="BN23" s="1266"/>
      <c r="BO23" s="1266"/>
      <c r="BP23" s="1266"/>
      <c r="BQ23" s="1266"/>
      <c r="BR23" s="1266"/>
      <c r="BS23" s="1266"/>
      <c r="BT23" s="2"/>
    </row>
    <row r="24" spans="2:72" ht="13.5" customHeight="1" x14ac:dyDescent="0.2">
      <c r="B24" s="1191" t="s">
        <v>331</v>
      </c>
      <c r="C24" s="1191"/>
      <c r="D24" s="1191"/>
      <c r="E24" s="1191"/>
      <c r="F24" s="1191"/>
      <c r="G24" s="1191"/>
      <c r="H24" s="1191"/>
      <c r="I24" s="1191"/>
      <c r="J24" s="1191"/>
      <c r="K24" s="1191"/>
      <c r="L24" s="1191"/>
      <c r="M24" s="1191"/>
      <c r="N24" s="1191"/>
      <c r="O24" s="1191"/>
      <c r="P24" s="1191"/>
      <c r="Q24" s="1191"/>
      <c r="R24" s="1191"/>
      <c r="S24" s="1191"/>
      <c r="T24" s="1191"/>
      <c r="U24" s="1191"/>
      <c r="V24" s="1191"/>
      <c r="W24" s="1191"/>
      <c r="X24" s="1191"/>
      <c r="Y24" s="1191"/>
      <c r="Z24" s="1191"/>
      <c r="AA24" s="1191"/>
      <c r="AB24" s="1191"/>
      <c r="AC24" s="1191"/>
      <c r="AD24" s="1191"/>
      <c r="AE24" s="1191"/>
      <c r="AF24" s="1191"/>
      <c r="AG24" s="1191"/>
      <c r="AH24" s="1191"/>
      <c r="AI24" s="1191"/>
      <c r="AJ24" s="1191"/>
      <c r="AK24" s="1191"/>
      <c r="AL24" s="1192">
        <v>3035</v>
      </c>
      <c r="AM24" s="1214"/>
      <c r="AN24" s="1214"/>
      <c r="AO24" s="1214"/>
      <c r="AP24" s="1220"/>
      <c r="AQ24" s="356">
        <f>Ф3Заполн!AQ24</f>
        <v>0</v>
      </c>
      <c r="AR24" s="1266" t="str">
        <f>IF(Ф3Заполн!AR24&gt;0,Ф3Заполн!AR24,"-")</f>
        <v>-</v>
      </c>
      <c r="AS24" s="1266"/>
      <c r="AT24" s="1266"/>
      <c r="AU24" s="1266"/>
      <c r="AV24" s="1266"/>
      <c r="AW24" s="1266"/>
      <c r="AX24" s="1266"/>
      <c r="AY24" s="1266"/>
      <c r="AZ24" s="1266"/>
      <c r="BA24" s="1266"/>
      <c r="BB24" s="1266"/>
      <c r="BC24" s="1266"/>
      <c r="BD24" s="1266"/>
      <c r="BE24" s="1266"/>
      <c r="BF24" s="1266" t="str">
        <f>IF(Ф3Заполн!BF24&gt;0,Ф3Заполн!BF24,"-")</f>
        <v>-</v>
      </c>
      <c r="BG24" s="1266"/>
      <c r="BH24" s="1266"/>
      <c r="BI24" s="1266"/>
      <c r="BJ24" s="1266"/>
      <c r="BK24" s="1266"/>
      <c r="BL24" s="1266"/>
      <c r="BM24" s="1266"/>
      <c r="BN24" s="1266"/>
      <c r="BO24" s="1266"/>
      <c r="BP24" s="1266"/>
      <c r="BQ24" s="1266"/>
      <c r="BR24" s="1266"/>
      <c r="BS24" s="1266"/>
      <c r="BT24" s="2"/>
    </row>
    <row r="25" spans="2:72" ht="13.5" customHeight="1" x14ac:dyDescent="0.2">
      <c r="B25" s="1191" t="s">
        <v>332</v>
      </c>
      <c r="C25" s="1191"/>
      <c r="D25" s="1191"/>
      <c r="E25" s="1191"/>
      <c r="F25" s="1191"/>
      <c r="G25" s="1191"/>
      <c r="H25" s="1191"/>
      <c r="I25" s="1191"/>
      <c r="J25" s="1191"/>
      <c r="K25" s="1191"/>
      <c r="L25" s="1191"/>
      <c r="M25" s="1191"/>
      <c r="N25" s="1191"/>
      <c r="O25" s="1191"/>
      <c r="P25" s="1191"/>
      <c r="Q25" s="1191"/>
      <c r="R25" s="1191"/>
      <c r="S25" s="1191"/>
      <c r="T25" s="1191"/>
      <c r="U25" s="1191"/>
      <c r="V25" s="1191"/>
      <c r="W25" s="1191"/>
      <c r="X25" s="1191"/>
      <c r="Y25" s="1191"/>
      <c r="Z25" s="1191"/>
      <c r="AA25" s="1191"/>
      <c r="AB25" s="1191"/>
      <c r="AC25" s="1191"/>
      <c r="AD25" s="1191"/>
      <c r="AE25" s="1191"/>
      <c r="AF25" s="1191"/>
      <c r="AG25" s="1191"/>
      <c r="AH25" s="1191"/>
      <c r="AI25" s="1191"/>
      <c r="AJ25" s="1191"/>
      <c r="AK25" s="1191"/>
      <c r="AL25" s="1192">
        <v>3040</v>
      </c>
      <c r="AM25" s="1214"/>
      <c r="AN25" s="1214"/>
      <c r="AO25" s="1214"/>
      <c r="AP25" s="1220"/>
      <c r="AQ25" s="356">
        <f>Ф3Заполн!AQ25</f>
        <v>0</v>
      </c>
      <c r="AR25" s="1266" t="str">
        <f>IF(Ф3Заполн!AR25&gt;0,Ф3Заполн!AR25,"-")</f>
        <v>-</v>
      </c>
      <c r="AS25" s="1266"/>
      <c r="AT25" s="1266"/>
      <c r="AU25" s="1266"/>
      <c r="AV25" s="1266"/>
      <c r="AW25" s="1266"/>
      <c r="AX25" s="1266"/>
      <c r="AY25" s="1266"/>
      <c r="AZ25" s="1266"/>
      <c r="BA25" s="1266"/>
      <c r="BB25" s="1266"/>
      <c r="BC25" s="1266"/>
      <c r="BD25" s="1266"/>
      <c r="BE25" s="1266"/>
      <c r="BF25" s="1266" t="str">
        <f>IF(Ф3Заполн!BF25&gt;0,Ф3Заполн!BF25,"-")</f>
        <v>-</v>
      </c>
      <c r="BG25" s="1266"/>
      <c r="BH25" s="1266"/>
      <c r="BI25" s="1266"/>
      <c r="BJ25" s="1266"/>
      <c r="BK25" s="1266"/>
      <c r="BL25" s="1266"/>
      <c r="BM25" s="1266"/>
      <c r="BN25" s="1266"/>
      <c r="BO25" s="1266"/>
      <c r="BP25" s="1266"/>
      <c r="BQ25" s="1266"/>
      <c r="BR25" s="1266"/>
      <c r="BS25" s="1266"/>
      <c r="BT25" s="2"/>
    </row>
    <row r="26" spans="2:72" ht="26.25" customHeight="1" x14ac:dyDescent="0.2">
      <c r="B26" s="1191" t="s">
        <v>333</v>
      </c>
      <c r="C26" s="1191"/>
      <c r="D26" s="1191"/>
      <c r="E26" s="1191"/>
      <c r="F26" s="1191"/>
      <c r="G26" s="1191"/>
      <c r="H26" s="1191"/>
      <c r="I26" s="1191"/>
      <c r="J26" s="1191"/>
      <c r="K26" s="1191"/>
      <c r="L26" s="1191"/>
      <c r="M26" s="1191"/>
      <c r="N26" s="1191"/>
      <c r="O26" s="1191"/>
      <c r="P26" s="1191"/>
      <c r="Q26" s="1191"/>
      <c r="R26" s="1191"/>
      <c r="S26" s="1191"/>
      <c r="T26" s="1191"/>
      <c r="U26" s="1191"/>
      <c r="V26" s="1191"/>
      <c r="W26" s="1191"/>
      <c r="X26" s="1191"/>
      <c r="Y26" s="1191"/>
      <c r="Z26" s="1191"/>
      <c r="AA26" s="1191"/>
      <c r="AB26" s="1191"/>
      <c r="AC26" s="1191"/>
      <c r="AD26" s="1191"/>
      <c r="AE26" s="1191"/>
      <c r="AF26" s="1191"/>
      <c r="AG26" s="1191"/>
      <c r="AH26" s="1191"/>
      <c r="AI26" s="1191"/>
      <c r="AJ26" s="1191"/>
      <c r="AK26" s="1191"/>
      <c r="AL26" s="1192">
        <v>3045</v>
      </c>
      <c r="AM26" s="1214"/>
      <c r="AN26" s="1214"/>
      <c r="AO26" s="1214"/>
      <c r="AP26" s="1220"/>
      <c r="AQ26" s="356">
        <f>Ф3Заполн!AQ26</f>
        <v>0</v>
      </c>
      <c r="AR26" s="1266" t="str">
        <f>IF(Ф3Заполн!AR26&gt;0,Ф3Заполн!AR26,"-")</f>
        <v>-</v>
      </c>
      <c r="AS26" s="1266"/>
      <c r="AT26" s="1266"/>
      <c r="AU26" s="1266"/>
      <c r="AV26" s="1266"/>
      <c r="AW26" s="1266"/>
      <c r="AX26" s="1266"/>
      <c r="AY26" s="1266"/>
      <c r="AZ26" s="1266"/>
      <c r="BA26" s="1266"/>
      <c r="BB26" s="1266"/>
      <c r="BC26" s="1266"/>
      <c r="BD26" s="1266"/>
      <c r="BE26" s="1266"/>
      <c r="BF26" s="1266" t="str">
        <f>IF(Ф3Заполн!BF26&gt;0,Ф3Заполн!BF26,"-")</f>
        <v>-</v>
      </c>
      <c r="BG26" s="1266"/>
      <c r="BH26" s="1266"/>
      <c r="BI26" s="1266"/>
      <c r="BJ26" s="1266"/>
      <c r="BK26" s="1266"/>
      <c r="BL26" s="1266"/>
      <c r="BM26" s="1266"/>
      <c r="BN26" s="1266"/>
      <c r="BO26" s="1266"/>
      <c r="BP26" s="1266"/>
      <c r="BQ26" s="1266"/>
      <c r="BR26" s="1266"/>
      <c r="BS26" s="1266"/>
      <c r="BT26" s="2"/>
    </row>
    <row r="27" spans="2:72" ht="13.5" customHeight="1" x14ac:dyDescent="0.2">
      <c r="B27" s="1191" t="s">
        <v>334</v>
      </c>
      <c r="C27" s="1191"/>
      <c r="D27" s="1191"/>
      <c r="E27" s="1191"/>
      <c r="F27" s="1191"/>
      <c r="G27" s="1191"/>
      <c r="H27" s="1191"/>
      <c r="I27" s="1191"/>
      <c r="J27" s="1191"/>
      <c r="K27" s="1191"/>
      <c r="L27" s="1191"/>
      <c r="M27" s="1191"/>
      <c r="N27" s="1191"/>
      <c r="O27" s="1191"/>
      <c r="P27" s="1191"/>
      <c r="Q27" s="1191"/>
      <c r="R27" s="1191"/>
      <c r="S27" s="1191"/>
      <c r="T27" s="1191"/>
      <c r="U27" s="1191"/>
      <c r="V27" s="1191"/>
      <c r="W27" s="1191"/>
      <c r="X27" s="1191"/>
      <c r="Y27" s="1191"/>
      <c r="Z27" s="1191"/>
      <c r="AA27" s="1191"/>
      <c r="AB27" s="1191"/>
      <c r="AC27" s="1191"/>
      <c r="AD27" s="1191"/>
      <c r="AE27" s="1191"/>
      <c r="AF27" s="1191"/>
      <c r="AG27" s="1191"/>
      <c r="AH27" s="1191"/>
      <c r="AI27" s="1191"/>
      <c r="AJ27" s="1191"/>
      <c r="AK27" s="1191"/>
      <c r="AL27" s="1192">
        <v>3050</v>
      </c>
      <c r="AM27" s="1214"/>
      <c r="AN27" s="1214"/>
      <c r="AO27" s="1214"/>
      <c r="AP27" s="1220"/>
      <c r="AQ27" s="356">
        <f>Ф3Заполн!AQ27</f>
        <v>0</v>
      </c>
      <c r="AR27" s="1266" t="str">
        <f>IF(Ф3Заполн!AR27&gt;0,Ф3Заполн!AR27,"-")</f>
        <v>-</v>
      </c>
      <c r="AS27" s="1266"/>
      <c r="AT27" s="1266"/>
      <c r="AU27" s="1266"/>
      <c r="AV27" s="1266"/>
      <c r="AW27" s="1266"/>
      <c r="AX27" s="1266"/>
      <c r="AY27" s="1266"/>
      <c r="AZ27" s="1266"/>
      <c r="BA27" s="1266"/>
      <c r="BB27" s="1266"/>
      <c r="BC27" s="1266"/>
      <c r="BD27" s="1266"/>
      <c r="BE27" s="1266"/>
      <c r="BF27" s="1266" t="str">
        <f>IF(Ф3Заполн!BF27&gt;0,Ф3Заполн!BF27,"-")</f>
        <v>-</v>
      </c>
      <c r="BG27" s="1266"/>
      <c r="BH27" s="1266"/>
      <c r="BI27" s="1266"/>
      <c r="BJ27" s="1266"/>
      <c r="BK27" s="1266"/>
      <c r="BL27" s="1266"/>
      <c r="BM27" s="1266"/>
      <c r="BN27" s="1266"/>
      <c r="BO27" s="1266"/>
      <c r="BP27" s="1266"/>
      <c r="BQ27" s="1266"/>
      <c r="BR27" s="1266"/>
      <c r="BS27" s="1266"/>
      <c r="BT27" s="2"/>
    </row>
    <row r="28" spans="2:72" ht="13.5" customHeight="1" x14ac:dyDescent="0.2">
      <c r="B28" s="1191" t="s">
        <v>335</v>
      </c>
      <c r="C28" s="1191"/>
      <c r="D28" s="1191"/>
      <c r="E28" s="1191"/>
      <c r="F28" s="1191"/>
      <c r="G28" s="1191"/>
      <c r="H28" s="1191"/>
      <c r="I28" s="1191"/>
      <c r="J28" s="1191"/>
      <c r="K28" s="1191"/>
      <c r="L28" s="1191"/>
      <c r="M28" s="1191"/>
      <c r="N28" s="1191"/>
      <c r="O28" s="1191"/>
      <c r="P28" s="1191"/>
      <c r="Q28" s="1191"/>
      <c r="R28" s="1191"/>
      <c r="S28" s="1191"/>
      <c r="T28" s="1191"/>
      <c r="U28" s="1191"/>
      <c r="V28" s="1191"/>
      <c r="W28" s="1191"/>
      <c r="X28" s="1191"/>
      <c r="Y28" s="1191"/>
      <c r="Z28" s="1191"/>
      <c r="AA28" s="1191"/>
      <c r="AB28" s="1191"/>
      <c r="AC28" s="1191"/>
      <c r="AD28" s="1191"/>
      <c r="AE28" s="1191"/>
      <c r="AF28" s="1191"/>
      <c r="AG28" s="1191"/>
      <c r="AH28" s="1191"/>
      <c r="AI28" s="1191"/>
      <c r="AJ28" s="1191"/>
      <c r="AK28" s="1191"/>
      <c r="AL28" s="1192">
        <v>3055</v>
      </c>
      <c r="AM28" s="1214"/>
      <c r="AN28" s="1214"/>
      <c r="AO28" s="1214"/>
      <c r="AP28" s="1220"/>
      <c r="AQ28" s="356">
        <f>Ф3Заполн!AQ28</f>
        <v>0</v>
      </c>
      <c r="AR28" s="1266">
        <f>IF(Ф3Заполн!AR28&gt;0,Ф3Заполн!AR28,"-")</f>
        <v>1500</v>
      </c>
      <c r="AS28" s="1266"/>
      <c r="AT28" s="1266"/>
      <c r="AU28" s="1266"/>
      <c r="AV28" s="1266"/>
      <c r="AW28" s="1266"/>
      <c r="AX28" s="1266"/>
      <c r="AY28" s="1266"/>
      <c r="AZ28" s="1266"/>
      <c r="BA28" s="1266"/>
      <c r="BB28" s="1266"/>
      <c r="BC28" s="1266"/>
      <c r="BD28" s="1266"/>
      <c r="BE28" s="1266"/>
      <c r="BF28" s="1266">
        <f>IF(Ф3Заполн!BF28&gt;0,Ф3Заполн!BF28,"-")</f>
        <v>2</v>
      </c>
      <c r="BG28" s="1266"/>
      <c r="BH28" s="1266"/>
      <c r="BI28" s="1266"/>
      <c r="BJ28" s="1266"/>
      <c r="BK28" s="1266"/>
      <c r="BL28" s="1266"/>
      <c r="BM28" s="1266"/>
      <c r="BN28" s="1266"/>
      <c r="BO28" s="1266"/>
      <c r="BP28" s="1266"/>
      <c r="BQ28" s="1266"/>
      <c r="BR28" s="1266"/>
      <c r="BS28" s="1266"/>
      <c r="BT28" s="2"/>
    </row>
    <row r="29" spans="2:72" ht="13.5" customHeight="1" x14ac:dyDescent="0.2">
      <c r="B29" s="1216" t="s">
        <v>261</v>
      </c>
      <c r="C29" s="1216"/>
      <c r="D29" s="1216"/>
      <c r="E29" s="1216"/>
      <c r="F29" s="1216"/>
      <c r="G29" s="1216"/>
      <c r="H29" s="1216"/>
      <c r="I29" s="1216"/>
      <c r="J29" s="1216"/>
      <c r="K29" s="1216"/>
      <c r="L29" s="1216"/>
      <c r="M29" s="1216"/>
      <c r="N29" s="1216"/>
      <c r="O29" s="1216"/>
      <c r="P29" s="1216"/>
      <c r="Q29" s="1216"/>
      <c r="R29" s="1216"/>
      <c r="S29" s="1216"/>
      <c r="T29" s="1216"/>
      <c r="U29" s="1216"/>
      <c r="V29" s="1216"/>
      <c r="W29" s="1216"/>
      <c r="X29" s="1216"/>
      <c r="Y29" s="1216"/>
      <c r="Z29" s="1216"/>
      <c r="AA29" s="1216"/>
      <c r="AB29" s="1216"/>
      <c r="AC29" s="1216"/>
      <c r="AD29" s="1216"/>
      <c r="AE29" s="1216"/>
      <c r="AF29" s="1216"/>
      <c r="AG29" s="1216"/>
      <c r="AH29" s="1216"/>
      <c r="AI29" s="1216"/>
      <c r="AJ29" s="1216"/>
      <c r="AK29" s="1216"/>
      <c r="AL29" s="970">
        <v>3095</v>
      </c>
      <c r="AM29" s="970"/>
      <c r="AN29" s="970"/>
      <c r="AO29" s="970"/>
      <c r="AP29" s="970"/>
      <c r="AQ29" s="347">
        <f>Ф3Заполн!AQ29</f>
        <v>0</v>
      </c>
      <c r="AR29" s="1266" t="str">
        <f>IF(Ф3Заполн!AR29&gt;0,Ф3Заполн!AR29,"-")</f>
        <v>-</v>
      </c>
      <c r="AS29" s="1266"/>
      <c r="AT29" s="1266"/>
      <c r="AU29" s="1266"/>
      <c r="AV29" s="1266"/>
      <c r="AW29" s="1266"/>
      <c r="AX29" s="1266"/>
      <c r="AY29" s="1266"/>
      <c r="AZ29" s="1266"/>
      <c r="BA29" s="1266"/>
      <c r="BB29" s="1266"/>
      <c r="BC29" s="1266"/>
      <c r="BD29" s="1266"/>
      <c r="BE29" s="1266"/>
      <c r="BF29" s="1266">
        <f>IF(Ф3Заполн!BF29&gt;0,Ф3Заполн!BF29,"-")</f>
        <v>5</v>
      </c>
      <c r="BG29" s="1266"/>
      <c r="BH29" s="1266"/>
      <c r="BI29" s="1266"/>
      <c r="BJ29" s="1266"/>
      <c r="BK29" s="1266"/>
      <c r="BL29" s="1266"/>
      <c r="BM29" s="1266"/>
      <c r="BN29" s="1266"/>
      <c r="BO29" s="1266"/>
      <c r="BP29" s="1266"/>
      <c r="BQ29" s="1266"/>
      <c r="BR29" s="1266"/>
      <c r="BS29" s="1266"/>
      <c r="BT29" s="2"/>
    </row>
    <row r="30" spans="2:72" ht="13.5" customHeight="1" x14ac:dyDescent="0.2">
      <c r="B30" s="1269" t="s">
        <v>262</v>
      </c>
      <c r="C30" s="1270"/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0"/>
      <c r="AD30" s="1270"/>
      <c r="AE30" s="1270"/>
      <c r="AF30" s="1270"/>
      <c r="AG30" s="1270"/>
      <c r="AH30" s="1270"/>
      <c r="AI30" s="1270"/>
      <c r="AJ30" s="1270"/>
      <c r="AK30" s="1271"/>
      <c r="AL30" s="1201">
        <v>3100</v>
      </c>
      <c r="AM30" s="1202"/>
      <c r="AN30" s="1202"/>
      <c r="AO30" s="1202"/>
      <c r="AP30" s="1203"/>
      <c r="AQ30" s="1212">
        <f>Ф3Заполн!AQ30</f>
        <v>0</v>
      </c>
      <c r="AR30" s="1201" t="s">
        <v>121</v>
      </c>
      <c r="AS30" s="1202">
        <f>IF(Ф3Заполн!AS30&gt;0,Ф3Заполн!AS30,"-")</f>
        <v>26</v>
      </c>
      <c r="AT30" s="1202"/>
      <c r="AU30" s="1202"/>
      <c r="AV30" s="1202"/>
      <c r="AW30" s="1202"/>
      <c r="AX30" s="1202"/>
      <c r="AY30" s="1202"/>
      <c r="AZ30" s="1202"/>
      <c r="BA30" s="1202"/>
      <c r="BB30" s="1202"/>
      <c r="BC30" s="1202"/>
      <c r="BD30" s="1202"/>
      <c r="BE30" s="1203" t="s">
        <v>122</v>
      </c>
      <c r="BF30" s="1201" t="s">
        <v>121</v>
      </c>
      <c r="BG30" s="1202">
        <f>IF(Ф3Заполн!BG30&gt;0,Ф3Заполн!BG30,"-")</f>
        <v>216</v>
      </c>
      <c r="BH30" s="1202"/>
      <c r="BI30" s="1202"/>
      <c r="BJ30" s="1202"/>
      <c r="BK30" s="1202"/>
      <c r="BL30" s="1202"/>
      <c r="BM30" s="1202"/>
      <c r="BN30" s="1202"/>
      <c r="BO30" s="1202"/>
      <c r="BP30" s="1202"/>
      <c r="BQ30" s="1202"/>
      <c r="BR30" s="1202"/>
      <c r="BS30" s="1203" t="s">
        <v>122</v>
      </c>
      <c r="BT30" s="2"/>
    </row>
    <row r="31" spans="2:72" ht="13.5" customHeight="1" x14ac:dyDescent="0.2">
      <c r="B31" s="1263" t="s">
        <v>263</v>
      </c>
      <c r="C31" s="1264"/>
      <c r="D31" s="1264"/>
      <c r="E31" s="1264"/>
      <c r="F31" s="1264"/>
      <c r="G31" s="1264"/>
      <c r="H31" s="1264"/>
      <c r="I31" s="1264"/>
      <c r="J31" s="1264"/>
      <c r="K31" s="1264"/>
      <c r="L31" s="1264"/>
      <c r="M31" s="1264"/>
      <c r="N31" s="1264"/>
      <c r="O31" s="1264"/>
      <c r="P31" s="1264"/>
      <c r="Q31" s="1264"/>
      <c r="R31" s="1264"/>
      <c r="S31" s="1264"/>
      <c r="T31" s="1264"/>
      <c r="U31" s="1264"/>
      <c r="V31" s="1264"/>
      <c r="W31" s="1264"/>
      <c r="X31" s="1264"/>
      <c r="Y31" s="1264"/>
      <c r="Z31" s="1264"/>
      <c r="AA31" s="1264"/>
      <c r="AB31" s="1264"/>
      <c r="AC31" s="1264"/>
      <c r="AD31" s="1264"/>
      <c r="AE31" s="1264"/>
      <c r="AF31" s="1264"/>
      <c r="AG31" s="1264"/>
      <c r="AH31" s="1264"/>
      <c r="AI31" s="1264"/>
      <c r="AJ31" s="1264"/>
      <c r="AK31" s="1265"/>
      <c r="AL31" s="1204"/>
      <c r="AM31" s="1205"/>
      <c r="AN31" s="1205"/>
      <c r="AO31" s="1205"/>
      <c r="AP31" s="1206"/>
      <c r="AQ31" s="1213"/>
      <c r="AR31" s="1204"/>
      <c r="AS31" s="1205"/>
      <c r="AT31" s="1205"/>
      <c r="AU31" s="1205"/>
      <c r="AV31" s="1205"/>
      <c r="AW31" s="1205"/>
      <c r="AX31" s="1205"/>
      <c r="AY31" s="1205"/>
      <c r="AZ31" s="1205"/>
      <c r="BA31" s="1205"/>
      <c r="BB31" s="1205"/>
      <c r="BC31" s="1205"/>
      <c r="BD31" s="1205"/>
      <c r="BE31" s="1206"/>
      <c r="BF31" s="1204"/>
      <c r="BG31" s="1205"/>
      <c r="BH31" s="1205"/>
      <c r="BI31" s="1205"/>
      <c r="BJ31" s="1205"/>
      <c r="BK31" s="1205"/>
      <c r="BL31" s="1205"/>
      <c r="BM31" s="1205"/>
      <c r="BN31" s="1205"/>
      <c r="BO31" s="1205"/>
      <c r="BP31" s="1205"/>
      <c r="BQ31" s="1205"/>
      <c r="BR31" s="1205"/>
      <c r="BS31" s="1206"/>
      <c r="BT31" s="2"/>
    </row>
    <row r="32" spans="2:72" ht="13.5" customHeight="1" x14ac:dyDescent="0.2">
      <c r="B32" s="1267" t="s">
        <v>264</v>
      </c>
      <c r="C32" s="1267"/>
      <c r="D32" s="1267"/>
      <c r="E32" s="1267"/>
      <c r="F32" s="1267"/>
      <c r="G32" s="1267"/>
      <c r="H32" s="1267"/>
      <c r="I32" s="1267"/>
      <c r="J32" s="1267"/>
      <c r="K32" s="1267"/>
      <c r="L32" s="1267"/>
      <c r="M32" s="1267"/>
      <c r="N32" s="1267"/>
      <c r="O32" s="1267"/>
      <c r="P32" s="1267"/>
      <c r="Q32" s="1267"/>
      <c r="R32" s="1267"/>
      <c r="S32" s="1267"/>
      <c r="T32" s="1267"/>
      <c r="U32" s="1267"/>
      <c r="V32" s="1267"/>
      <c r="W32" s="1267"/>
      <c r="X32" s="1267"/>
      <c r="Y32" s="1267"/>
      <c r="Z32" s="1267"/>
      <c r="AA32" s="1267"/>
      <c r="AB32" s="1267"/>
      <c r="AC32" s="1267"/>
      <c r="AD32" s="1267"/>
      <c r="AE32" s="1267"/>
      <c r="AF32" s="1267"/>
      <c r="AG32" s="1267"/>
      <c r="AH32" s="1267"/>
      <c r="AI32" s="1267"/>
      <c r="AJ32" s="1267"/>
      <c r="AK32" s="1267"/>
      <c r="AL32" s="970">
        <v>3105</v>
      </c>
      <c r="AM32" s="970"/>
      <c r="AN32" s="970"/>
      <c r="AO32" s="970"/>
      <c r="AP32" s="970"/>
      <c r="AQ32" s="351">
        <f>Ф3Заполн!AQ32</f>
        <v>0</v>
      </c>
      <c r="AR32" s="36" t="s">
        <v>121</v>
      </c>
      <c r="AS32" s="1268">
        <f>IF(Ф3Заполн!AS32&gt;0,Ф3Заполн!AS32,"-")</f>
        <v>136</v>
      </c>
      <c r="AT32" s="1268"/>
      <c r="AU32" s="1268"/>
      <c r="AV32" s="1268"/>
      <c r="AW32" s="1268"/>
      <c r="AX32" s="1268"/>
      <c r="AY32" s="1268"/>
      <c r="AZ32" s="1268"/>
      <c r="BA32" s="1268"/>
      <c r="BB32" s="1268"/>
      <c r="BC32" s="1268"/>
      <c r="BD32" s="1268"/>
      <c r="BE32" s="37" t="s">
        <v>122</v>
      </c>
      <c r="BF32" s="36" t="s">
        <v>121</v>
      </c>
      <c r="BG32" s="1268">
        <f>IF(Ф3Заполн!BG32&gt;0,Ф3Заполн!BG32,"-")</f>
        <v>47</v>
      </c>
      <c r="BH32" s="1268"/>
      <c r="BI32" s="1268"/>
      <c r="BJ32" s="1268"/>
      <c r="BK32" s="1268"/>
      <c r="BL32" s="1268"/>
      <c r="BM32" s="1268"/>
      <c r="BN32" s="1268"/>
      <c r="BO32" s="1268"/>
      <c r="BP32" s="1268"/>
      <c r="BQ32" s="1268"/>
      <c r="BR32" s="1268"/>
      <c r="BS32" s="37" t="s">
        <v>122</v>
      </c>
      <c r="BT32" s="2"/>
    </row>
    <row r="33" spans="2:72" ht="13.5" customHeight="1" x14ac:dyDescent="0.2">
      <c r="B33" s="1191" t="s">
        <v>265</v>
      </c>
      <c r="C33" s="1191"/>
      <c r="D33" s="1191"/>
      <c r="E33" s="1191"/>
      <c r="F33" s="1191"/>
      <c r="G33" s="1191"/>
      <c r="H33" s="1191"/>
      <c r="I33" s="1191"/>
      <c r="J33" s="1191"/>
      <c r="K33" s="1191"/>
      <c r="L33" s="1191"/>
      <c r="M33" s="1191"/>
      <c r="N33" s="1191"/>
      <c r="O33" s="1191"/>
      <c r="P33" s="1191"/>
      <c r="Q33" s="1191"/>
      <c r="R33" s="1191"/>
      <c r="S33" s="1191"/>
      <c r="T33" s="1191"/>
      <c r="U33" s="1191"/>
      <c r="V33" s="1191"/>
      <c r="W33" s="1191"/>
      <c r="X33" s="1191"/>
      <c r="Y33" s="1191"/>
      <c r="Z33" s="1191"/>
      <c r="AA33" s="1191"/>
      <c r="AB33" s="1191"/>
      <c r="AC33" s="1191"/>
      <c r="AD33" s="1191"/>
      <c r="AE33" s="1191"/>
      <c r="AF33" s="1191"/>
      <c r="AG33" s="1191"/>
      <c r="AH33" s="1191"/>
      <c r="AI33" s="1191"/>
      <c r="AJ33" s="1191"/>
      <c r="AK33" s="1191"/>
      <c r="AL33" s="970">
        <v>3110</v>
      </c>
      <c r="AM33" s="970"/>
      <c r="AN33" s="970"/>
      <c r="AO33" s="970"/>
      <c r="AP33" s="970"/>
      <c r="AQ33" s="351">
        <f>Ф3Заполн!AQ33</f>
        <v>0</v>
      </c>
      <c r="AR33" s="36" t="s">
        <v>121</v>
      </c>
      <c r="AS33" s="1268">
        <f>IF(Ф3Заполн!AS33&gt;0,Ф3Заполн!AS33,"-")</f>
        <v>37</v>
      </c>
      <c r="AT33" s="1268"/>
      <c r="AU33" s="1268"/>
      <c r="AV33" s="1268"/>
      <c r="AW33" s="1268"/>
      <c r="AX33" s="1268"/>
      <c r="AY33" s="1268"/>
      <c r="AZ33" s="1268"/>
      <c r="BA33" s="1268"/>
      <c r="BB33" s="1268"/>
      <c r="BC33" s="1268"/>
      <c r="BD33" s="1268"/>
      <c r="BE33" s="37" t="s">
        <v>122</v>
      </c>
      <c r="BF33" s="36" t="s">
        <v>121</v>
      </c>
      <c r="BG33" s="1268">
        <f>IF(Ф3Заполн!BG33&gt;0,Ф3Заполн!BG33,"-")</f>
        <v>12</v>
      </c>
      <c r="BH33" s="1268"/>
      <c r="BI33" s="1268"/>
      <c r="BJ33" s="1268"/>
      <c r="BK33" s="1268"/>
      <c r="BL33" s="1268"/>
      <c r="BM33" s="1268"/>
      <c r="BN33" s="1268"/>
      <c r="BO33" s="1268"/>
      <c r="BP33" s="1268"/>
      <c r="BQ33" s="1268"/>
      <c r="BR33" s="1268"/>
      <c r="BS33" s="37" t="s">
        <v>122</v>
      </c>
      <c r="BT33" s="2"/>
    </row>
    <row r="34" spans="2:72" ht="13.5" customHeight="1" x14ac:dyDescent="0.2">
      <c r="B34" s="1191" t="s">
        <v>266</v>
      </c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1"/>
      <c r="R34" s="1191"/>
      <c r="S34" s="1191"/>
      <c r="T34" s="1191"/>
      <c r="U34" s="1191"/>
      <c r="V34" s="1191"/>
      <c r="W34" s="1191"/>
      <c r="X34" s="1191"/>
      <c r="Y34" s="1191"/>
      <c r="Z34" s="1191"/>
      <c r="AA34" s="1191"/>
      <c r="AB34" s="1191"/>
      <c r="AC34" s="1191"/>
      <c r="AD34" s="1191"/>
      <c r="AE34" s="1191"/>
      <c r="AF34" s="1191"/>
      <c r="AG34" s="1191"/>
      <c r="AH34" s="1191"/>
      <c r="AI34" s="1191"/>
      <c r="AJ34" s="1191"/>
      <c r="AK34" s="1191"/>
      <c r="AL34" s="970">
        <v>3115</v>
      </c>
      <c r="AM34" s="970"/>
      <c r="AN34" s="970"/>
      <c r="AO34" s="970"/>
      <c r="AP34" s="970"/>
      <c r="AQ34" s="351">
        <f>Ф3Заполн!AQ34</f>
        <v>0</v>
      </c>
      <c r="AR34" s="36" t="s">
        <v>121</v>
      </c>
      <c r="AS34" s="1268">
        <f>IF(Ф3Заполн!AS34&gt;0,Ф3Заполн!AS34,"-")</f>
        <v>98</v>
      </c>
      <c r="AT34" s="1268"/>
      <c r="AU34" s="1268"/>
      <c r="AV34" s="1268"/>
      <c r="AW34" s="1268"/>
      <c r="AX34" s="1268"/>
      <c r="AY34" s="1268"/>
      <c r="AZ34" s="1268"/>
      <c r="BA34" s="1268"/>
      <c r="BB34" s="1268"/>
      <c r="BC34" s="1268"/>
      <c r="BD34" s="1268"/>
      <c r="BE34" s="37" t="s">
        <v>122</v>
      </c>
      <c r="BF34" s="36" t="s">
        <v>121</v>
      </c>
      <c r="BG34" s="1268">
        <f>IF(Ф3Заполн!BG34&gt;0,Ф3Заполн!BG34,"-")</f>
        <v>39</v>
      </c>
      <c r="BH34" s="1268"/>
      <c r="BI34" s="1268"/>
      <c r="BJ34" s="1268"/>
      <c r="BK34" s="1268"/>
      <c r="BL34" s="1268"/>
      <c r="BM34" s="1268"/>
      <c r="BN34" s="1268"/>
      <c r="BO34" s="1268"/>
      <c r="BP34" s="1268"/>
      <c r="BQ34" s="1268"/>
      <c r="BR34" s="1268"/>
      <c r="BS34" s="37" t="s">
        <v>122</v>
      </c>
      <c r="BT34" s="2"/>
    </row>
    <row r="35" spans="2:72" ht="13.5" customHeight="1" x14ac:dyDescent="0.2">
      <c r="B35" s="1191" t="s">
        <v>336</v>
      </c>
      <c r="C35" s="1191"/>
      <c r="D35" s="1191"/>
      <c r="E35" s="1191"/>
      <c r="F35" s="1191"/>
      <c r="G35" s="1191"/>
      <c r="H35" s="1191"/>
      <c r="I35" s="1191"/>
      <c r="J35" s="1191"/>
      <c r="K35" s="1191"/>
      <c r="L35" s="1191"/>
      <c r="M35" s="1191"/>
      <c r="N35" s="1191"/>
      <c r="O35" s="1191"/>
      <c r="P35" s="1191"/>
      <c r="Q35" s="1191"/>
      <c r="R35" s="1191"/>
      <c r="S35" s="1191"/>
      <c r="T35" s="1191"/>
      <c r="U35" s="1191"/>
      <c r="V35" s="1191"/>
      <c r="W35" s="1191"/>
      <c r="X35" s="1191"/>
      <c r="Y35" s="1191"/>
      <c r="Z35" s="1191"/>
      <c r="AA35" s="1191"/>
      <c r="AB35" s="1191"/>
      <c r="AC35" s="1191"/>
      <c r="AD35" s="1191"/>
      <c r="AE35" s="1191"/>
      <c r="AF35" s="1191"/>
      <c r="AG35" s="1191"/>
      <c r="AH35" s="1191"/>
      <c r="AI35" s="1191"/>
      <c r="AJ35" s="1191"/>
      <c r="AK35" s="1191"/>
      <c r="AL35" s="970">
        <v>3116</v>
      </c>
      <c r="AM35" s="970"/>
      <c r="AN35" s="970"/>
      <c r="AO35" s="970"/>
      <c r="AP35" s="970"/>
      <c r="AQ35" s="351">
        <f>Ф3Заполн!AQ35</f>
        <v>0</v>
      </c>
      <c r="AR35" s="36" t="s">
        <v>121</v>
      </c>
      <c r="AS35" s="1268">
        <f>IF(Ф3Заполн!AS35&gt;0,Ф3Заполн!AS35,"-")</f>
        <v>30</v>
      </c>
      <c r="AT35" s="1268"/>
      <c r="AU35" s="1268"/>
      <c r="AV35" s="1268"/>
      <c r="AW35" s="1268"/>
      <c r="AX35" s="1268"/>
      <c r="AY35" s="1268"/>
      <c r="AZ35" s="1268"/>
      <c r="BA35" s="1268"/>
      <c r="BB35" s="1268"/>
      <c r="BC35" s="1268"/>
      <c r="BD35" s="1268"/>
      <c r="BE35" s="37" t="s">
        <v>122</v>
      </c>
      <c r="BF35" s="36" t="s">
        <v>121</v>
      </c>
      <c r="BG35" s="1268">
        <f>IF(Ф3Заполн!BG35&gt;0,Ф3Заполн!BG35,"-")</f>
        <v>30</v>
      </c>
      <c r="BH35" s="1268"/>
      <c r="BI35" s="1268"/>
      <c r="BJ35" s="1268"/>
      <c r="BK35" s="1268"/>
      <c r="BL35" s="1268"/>
      <c r="BM35" s="1268"/>
      <c r="BN35" s="1268"/>
      <c r="BO35" s="1268"/>
      <c r="BP35" s="1268"/>
      <c r="BQ35" s="1268"/>
      <c r="BR35" s="1268"/>
      <c r="BS35" s="37" t="s">
        <v>122</v>
      </c>
      <c r="BT35" s="2"/>
    </row>
    <row r="36" spans="2:72" ht="13.5" customHeight="1" x14ac:dyDescent="0.2">
      <c r="B36" s="1191" t="s">
        <v>337</v>
      </c>
      <c r="C36" s="1191"/>
      <c r="D36" s="1191"/>
      <c r="E36" s="1191"/>
      <c r="F36" s="1191"/>
      <c r="G36" s="1191"/>
      <c r="H36" s="1191"/>
      <c r="I36" s="1191"/>
      <c r="J36" s="1191"/>
      <c r="K36" s="1191"/>
      <c r="L36" s="1191"/>
      <c r="M36" s="1191"/>
      <c r="N36" s="1191"/>
      <c r="O36" s="1191"/>
      <c r="P36" s="1191"/>
      <c r="Q36" s="1191"/>
      <c r="R36" s="1191"/>
      <c r="S36" s="1191"/>
      <c r="T36" s="1191"/>
      <c r="U36" s="1191"/>
      <c r="V36" s="1191"/>
      <c r="W36" s="1191"/>
      <c r="X36" s="1191"/>
      <c r="Y36" s="1191"/>
      <c r="Z36" s="1191"/>
      <c r="AA36" s="1191"/>
      <c r="AB36" s="1191"/>
      <c r="AC36" s="1191"/>
      <c r="AD36" s="1191"/>
      <c r="AE36" s="1191"/>
      <c r="AF36" s="1191"/>
      <c r="AG36" s="1191"/>
      <c r="AH36" s="1191"/>
      <c r="AI36" s="1191"/>
      <c r="AJ36" s="1191"/>
      <c r="AK36" s="1191"/>
      <c r="AL36" s="970">
        <v>3117</v>
      </c>
      <c r="AM36" s="970"/>
      <c r="AN36" s="970"/>
      <c r="AO36" s="970"/>
      <c r="AP36" s="970"/>
      <c r="AQ36" s="351">
        <f>Ф3Заполн!AQ36</f>
        <v>0</v>
      </c>
      <c r="AR36" s="36" t="s">
        <v>121</v>
      </c>
      <c r="AS36" s="1268" t="str">
        <f>IF(Ф3Заполн!AS36&gt;0,Ф3Заполн!AS36,"-")</f>
        <v>-</v>
      </c>
      <c r="AT36" s="1268"/>
      <c r="AU36" s="1268"/>
      <c r="AV36" s="1268"/>
      <c r="AW36" s="1268"/>
      <c r="AX36" s="1268"/>
      <c r="AY36" s="1268"/>
      <c r="AZ36" s="1268"/>
      <c r="BA36" s="1268"/>
      <c r="BB36" s="1268"/>
      <c r="BC36" s="1268"/>
      <c r="BD36" s="1268"/>
      <c r="BE36" s="37" t="s">
        <v>122</v>
      </c>
      <c r="BF36" s="36" t="s">
        <v>121</v>
      </c>
      <c r="BG36" s="1268" t="str">
        <f>IF(Ф3Заполн!BG36&gt;0,Ф3Заполн!BG36,"-")</f>
        <v>-</v>
      </c>
      <c r="BH36" s="1268"/>
      <c r="BI36" s="1268"/>
      <c r="BJ36" s="1268"/>
      <c r="BK36" s="1268"/>
      <c r="BL36" s="1268"/>
      <c r="BM36" s="1268"/>
      <c r="BN36" s="1268"/>
      <c r="BO36" s="1268"/>
      <c r="BP36" s="1268"/>
      <c r="BQ36" s="1268"/>
      <c r="BR36" s="1268"/>
      <c r="BS36" s="37" t="s">
        <v>122</v>
      </c>
      <c r="BT36" s="2"/>
    </row>
    <row r="37" spans="2:72" ht="13.5" customHeight="1" x14ac:dyDescent="0.2">
      <c r="B37" s="1191" t="s">
        <v>338</v>
      </c>
      <c r="C37" s="1191"/>
      <c r="D37" s="1191"/>
      <c r="E37" s="1191"/>
      <c r="F37" s="1191"/>
      <c r="G37" s="1191"/>
      <c r="H37" s="1191"/>
      <c r="I37" s="1191"/>
      <c r="J37" s="1191"/>
      <c r="K37" s="1191"/>
      <c r="L37" s="1191"/>
      <c r="M37" s="1191"/>
      <c r="N37" s="1191"/>
      <c r="O37" s="1191"/>
      <c r="P37" s="1191"/>
      <c r="Q37" s="1191"/>
      <c r="R37" s="1191"/>
      <c r="S37" s="1191"/>
      <c r="T37" s="1191"/>
      <c r="U37" s="1191"/>
      <c r="V37" s="1191"/>
      <c r="W37" s="1191"/>
      <c r="X37" s="1191"/>
      <c r="Y37" s="1191"/>
      <c r="Z37" s="1191"/>
      <c r="AA37" s="1191"/>
      <c r="AB37" s="1191"/>
      <c r="AC37" s="1191"/>
      <c r="AD37" s="1191"/>
      <c r="AE37" s="1191"/>
      <c r="AF37" s="1191"/>
      <c r="AG37" s="1191"/>
      <c r="AH37" s="1191"/>
      <c r="AI37" s="1191"/>
      <c r="AJ37" s="1191"/>
      <c r="AK37" s="1191"/>
      <c r="AL37" s="970">
        <v>3118</v>
      </c>
      <c r="AM37" s="970"/>
      <c r="AN37" s="970"/>
      <c r="AO37" s="970"/>
      <c r="AP37" s="970"/>
      <c r="AQ37" s="351">
        <f>Ф3Заполн!AQ37</f>
        <v>0</v>
      </c>
      <c r="AR37" s="36" t="s">
        <v>121</v>
      </c>
      <c r="AS37" s="1268">
        <f>IF(Ф3Заполн!AS37&gt;0,Ф3Заполн!AS37,"-")</f>
        <v>68</v>
      </c>
      <c r="AT37" s="1268"/>
      <c r="AU37" s="1268"/>
      <c r="AV37" s="1268"/>
      <c r="AW37" s="1268"/>
      <c r="AX37" s="1268"/>
      <c r="AY37" s="1268"/>
      <c r="AZ37" s="1268"/>
      <c r="BA37" s="1268"/>
      <c r="BB37" s="1268"/>
      <c r="BC37" s="1268"/>
      <c r="BD37" s="1268"/>
      <c r="BE37" s="37" t="s">
        <v>122</v>
      </c>
      <c r="BF37" s="36" t="s">
        <v>121</v>
      </c>
      <c r="BG37" s="1268">
        <f>IF(Ф3Заполн!BG37&gt;0,Ф3Заполн!BG37,"-")</f>
        <v>9</v>
      </c>
      <c r="BH37" s="1268"/>
      <c r="BI37" s="1268"/>
      <c r="BJ37" s="1268"/>
      <c r="BK37" s="1268"/>
      <c r="BL37" s="1268"/>
      <c r="BM37" s="1268"/>
      <c r="BN37" s="1268"/>
      <c r="BO37" s="1268"/>
      <c r="BP37" s="1268"/>
      <c r="BQ37" s="1268"/>
      <c r="BR37" s="1268"/>
      <c r="BS37" s="37" t="s">
        <v>122</v>
      </c>
      <c r="BT37" s="2"/>
    </row>
    <row r="38" spans="2:72" ht="13.5" customHeight="1" x14ac:dyDescent="0.2">
      <c r="B38" s="1191" t="s">
        <v>339</v>
      </c>
      <c r="C38" s="1191"/>
      <c r="D38" s="1191"/>
      <c r="E38" s="1191"/>
      <c r="F38" s="1191"/>
      <c r="G38" s="1191"/>
      <c r="H38" s="1191"/>
      <c r="I38" s="1191"/>
      <c r="J38" s="1191"/>
      <c r="K38" s="1191"/>
      <c r="L38" s="1191"/>
      <c r="M38" s="1191"/>
      <c r="N38" s="1191"/>
      <c r="O38" s="1191"/>
      <c r="P38" s="1191"/>
      <c r="Q38" s="1191"/>
      <c r="R38" s="1191"/>
      <c r="S38" s="1191"/>
      <c r="T38" s="1191"/>
      <c r="U38" s="1191"/>
      <c r="V38" s="1191"/>
      <c r="W38" s="1191"/>
      <c r="X38" s="1191"/>
      <c r="Y38" s="1191"/>
      <c r="Z38" s="1191"/>
      <c r="AA38" s="1191"/>
      <c r="AB38" s="1191"/>
      <c r="AC38" s="1191"/>
      <c r="AD38" s="1191"/>
      <c r="AE38" s="1191"/>
      <c r="AF38" s="1191"/>
      <c r="AG38" s="1191"/>
      <c r="AH38" s="1191"/>
      <c r="AI38" s="1191"/>
      <c r="AJ38" s="1191"/>
      <c r="AK38" s="1191"/>
      <c r="AL38" s="970">
        <v>3135</v>
      </c>
      <c r="AM38" s="970"/>
      <c r="AN38" s="970"/>
      <c r="AO38" s="970"/>
      <c r="AP38" s="970"/>
      <c r="AQ38" s="351">
        <f>Ф3Заполн!AQ38</f>
        <v>0</v>
      </c>
      <c r="AR38" s="36" t="s">
        <v>121</v>
      </c>
      <c r="AS38" s="1268" t="str">
        <f>IF(Ф3Заполн!AS38&gt;0,Ф3Заполн!AS38,"-")</f>
        <v>-</v>
      </c>
      <c r="AT38" s="1268"/>
      <c r="AU38" s="1268"/>
      <c r="AV38" s="1268"/>
      <c r="AW38" s="1268"/>
      <c r="AX38" s="1268"/>
      <c r="AY38" s="1268"/>
      <c r="AZ38" s="1268"/>
      <c r="BA38" s="1268"/>
      <c r="BB38" s="1268"/>
      <c r="BC38" s="1268"/>
      <c r="BD38" s="1268"/>
      <c r="BE38" s="37" t="s">
        <v>122</v>
      </c>
      <c r="BF38" s="36" t="s">
        <v>121</v>
      </c>
      <c r="BG38" s="1268" t="str">
        <f>IF(Ф3Заполн!BG38&gt;0,Ф3Заполн!BG38,"-")</f>
        <v>-</v>
      </c>
      <c r="BH38" s="1268"/>
      <c r="BI38" s="1268"/>
      <c r="BJ38" s="1268"/>
      <c r="BK38" s="1268"/>
      <c r="BL38" s="1268"/>
      <c r="BM38" s="1268"/>
      <c r="BN38" s="1268"/>
      <c r="BO38" s="1268"/>
      <c r="BP38" s="1268"/>
      <c r="BQ38" s="1268"/>
      <c r="BR38" s="1268"/>
      <c r="BS38" s="37" t="s">
        <v>122</v>
      </c>
      <c r="BT38" s="2"/>
    </row>
    <row r="39" spans="2:72" ht="13.5" customHeight="1" x14ac:dyDescent="0.2">
      <c r="B39" s="1191" t="s">
        <v>340</v>
      </c>
      <c r="C39" s="1191"/>
      <c r="D39" s="1191"/>
      <c r="E39" s="1191"/>
      <c r="F39" s="1191"/>
      <c r="G39" s="1191"/>
      <c r="H39" s="1191"/>
      <c r="I39" s="1191"/>
      <c r="J39" s="1191"/>
      <c r="K39" s="1191"/>
      <c r="L39" s="1191"/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91"/>
      <c r="AA39" s="1191"/>
      <c r="AB39" s="1191"/>
      <c r="AC39" s="1191"/>
      <c r="AD39" s="1191"/>
      <c r="AE39" s="1191"/>
      <c r="AF39" s="1191"/>
      <c r="AG39" s="1191"/>
      <c r="AH39" s="1191"/>
      <c r="AI39" s="1191"/>
      <c r="AJ39" s="1191"/>
      <c r="AK39" s="1191"/>
      <c r="AL39" s="970">
        <v>3140</v>
      </c>
      <c r="AM39" s="970"/>
      <c r="AN39" s="970"/>
      <c r="AO39" s="970"/>
      <c r="AP39" s="970"/>
      <c r="AQ39" s="351">
        <f>Ф3Заполн!AQ39</f>
        <v>0</v>
      </c>
      <c r="AR39" s="36" t="s">
        <v>121</v>
      </c>
      <c r="AS39" s="1268" t="str">
        <f>IF(Ф3Заполн!AS39&gt;0,Ф3Заполн!AS39,"-")</f>
        <v>-</v>
      </c>
      <c r="AT39" s="1268"/>
      <c r="AU39" s="1268"/>
      <c r="AV39" s="1268"/>
      <c r="AW39" s="1268"/>
      <c r="AX39" s="1268"/>
      <c r="AY39" s="1268"/>
      <c r="AZ39" s="1268"/>
      <c r="BA39" s="1268"/>
      <c r="BB39" s="1268"/>
      <c r="BC39" s="1268"/>
      <c r="BD39" s="1268"/>
      <c r="BE39" s="37" t="s">
        <v>122</v>
      </c>
      <c r="BF39" s="36" t="s">
        <v>121</v>
      </c>
      <c r="BG39" s="1268" t="str">
        <f>IF(Ф3Заполн!BG39&gt;0,Ф3Заполн!BG39,"-")</f>
        <v>-</v>
      </c>
      <c r="BH39" s="1268"/>
      <c r="BI39" s="1268"/>
      <c r="BJ39" s="1268"/>
      <c r="BK39" s="1268"/>
      <c r="BL39" s="1268"/>
      <c r="BM39" s="1268"/>
      <c r="BN39" s="1268"/>
      <c r="BO39" s="1268"/>
      <c r="BP39" s="1268"/>
      <c r="BQ39" s="1268"/>
      <c r="BR39" s="1268"/>
      <c r="BS39" s="37" t="s">
        <v>122</v>
      </c>
      <c r="BT39" s="2"/>
    </row>
    <row r="40" spans="2:72" ht="13.5" customHeight="1" x14ac:dyDescent="0.2">
      <c r="B40" s="1191" t="s">
        <v>341</v>
      </c>
      <c r="C40" s="1191"/>
      <c r="D40" s="1191"/>
      <c r="E40" s="1191"/>
      <c r="F40" s="1191"/>
      <c r="G40" s="1191"/>
      <c r="H40" s="1191"/>
      <c r="I40" s="1191"/>
      <c r="J40" s="1191"/>
      <c r="K40" s="1191"/>
      <c r="L40" s="1191"/>
      <c r="M40" s="1191"/>
      <c r="N40" s="1191"/>
      <c r="O40" s="1191"/>
      <c r="P40" s="1191"/>
      <c r="Q40" s="1191"/>
      <c r="R40" s="1191"/>
      <c r="S40" s="1191"/>
      <c r="T40" s="1191"/>
      <c r="U40" s="1191"/>
      <c r="V40" s="1191"/>
      <c r="W40" s="1191"/>
      <c r="X40" s="1191"/>
      <c r="Y40" s="1191"/>
      <c r="Z40" s="1191"/>
      <c r="AA40" s="1191"/>
      <c r="AB40" s="1191"/>
      <c r="AC40" s="1191"/>
      <c r="AD40" s="1191"/>
      <c r="AE40" s="1191"/>
      <c r="AF40" s="1191"/>
      <c r="AG40" s="1191"/>
      <c r="AH40" s="1191"/>
      <c r="AI40" s="1191"/>
      <c r="AJ40" s="1191"/>
      <c r="AK40" s="1191"/>
      <c r="AL40" s="970">
        <v>3145</v>
      </c>
      <c r="AM40" s="970"/>
      <c r="AN40" s="970"/>
      <c r="AO40" s="970"/>
      <c r="AP40" s="970"/>
      <c r="AQ40" s="351">
        <f>Ф3Заполн!AQ40</f>
        <v>0</v>
      </c>
      <c r="AR40" s="36" t="s">
        <v>121</v>
      </c>
      <c r="AS40" s="1268" t="str">
        <f>IF(Ф3Заполн!AS40&gt;0,Ф3Заполн!AS40,"-")</f>
        <v>-</v>
      </c>
      <c r="AT40" s="1268"/>
      <c r="AU40" s="1268"/>
      <c r="AV40" s="1268"/>
      <c r="AW40" s="1268"/>
      <c r="AX40" s="1268"/>
      <c r="AY40" s="1268"/>
      <c r="AZ40" s="1268"/>
      <c r="BA40" s="1268"/>
      <c r="BB40" s="1268"/>
      <c r="BC40" s="1268"/>
      <c r="BD40" s="1268"/>
      <c r="BE40" s="37" t="s">
        <v>122</v>
      </c>
      <c r="BF40" s="36" t="s">
        <v>121</v>
      </c>
      <c r="BG40" s="1268" t="str">
        <f>IF(Ф3Заполн!BG40&gt;0,Ф3Заполн!BG40,"-")</f>
        <v>-</v>
      </c>
      <c r="BH40" s="1268"/>
      <c r="BI40" s="1268"/>
      <c r="BJ40" s="1268"/>
      <c r="BK40" s="1268"/>
      <c r="BL40" s="1268"/>
      <c r="BM40" s="1268"/>
      <c r="BN40" s="1268"/>
      <c r="BO40" s="1268"/>
      <c r="BP40" s="1268"/>
      <c r="BQ40" s="1268"/>
      <c r="BR40" s="1268"/>
      <c r="BS40" s="37" t="s">
        <v>122</v>
      </c>
      <c r="BT40" s="2"/>
    </row>
    <row r="41" spans="2:72" ht="24.75" customHeight="1" x14ac:dyDescent="0.2">
      <c r="B41" s="1191" t="s">
        <v>342</v>
      </c>
      <c r="C41" s="1191"/>
      <c r="D41" s="1191"/>
      <c r="E41" s="1191"/>
      <c r="F41" s="1191"/>
      <c r="G41" s="1191"/>
      <c r="H41" s="1191"/>
      <c r="I41" s="1191"/>
      <c r="J41" s="1191"/>
      <c r="K41" s="1191"/>
      <c r="L41" s="1191"/>
      <c r="M41" s="1191"/>
      <c r="N41" s="1191"/>
      <c r="O41" s="1191"/>
      <c r="P41" s="1191"/>
      <c r="Q41" s="1191"/>
      <c r="R41" s="1191"/>
      <c r="S41" s="1191"/>
      <c r="T41" s="1191"/>
      <c r="U41" s="1191"/>
      <c r="V41" s="1191"/>
      <c r="W41" s="1191"/>
      <c r="X41" s="1191"/>
      <c r="Y41" s="1191"/>
      <c r="Z41" s="1191"/>
      <c r="AA41" s="1191"/>
      <c r="AB41" s="1191"/>
      <c r="AC41" s="1191"/>
      <c r="AD41" s="1191"/>
      <c r="AE41" s="1191"/>
      <c r="AF41" s="1191"/>
      <c r="AG41" s="1191"/>
      <c r="AH41" s="1191"/>
      <c r="AI41" s="1191"/>
      <c r="AJ41" s="1191"/>
      <c r="AK41" s="1191"/>
      <c r="AL41" s="970">
        <v>3150</v>
      </c>
      <c r="AM41" s="970"/>
      <c r="AN41" s="970"/>
      <c r="AO41" s="970"/>
      <c r="AP41" s="970"/>
      <c r="AQ41" s="351">
        <f>Ф3Заполн!AQ41</f>
        <v>0</v>
      </c>
      <c r="AR41" s="36" t="s">
        <v>121</v>
      </c>
      <c r="AS41" s="1268" t="str">
        <f>IF(Ф3Заполн!AS41&gt;0,Ф3Заполн!AS41,"-")</f>
        <v>-</v>
      </c>
      <c r="AT41" s="1268"/>
      <c r="AU41" s="1268"/>
      <c r="AV41" s="1268"/>
      <c r="AW41" s="1268"/>
      <c r="AX41" s="1268"/>
      <c r="AY41" s="1268"/>
      <c r="AZ41" s="1268"/>
      <c r="BA41" s="1268"/>
      <c r="BB41" s="1268"/>
      <c r="BC41" s="1268"/>
      <c r="BD41" s="1268"/>
      <c r="BE41" s="37" t="s">
        <v>122</v>
      </c>
      <c r="BF41" s="36" t="s">
        <v>121</v>
      </c>
      <c r="BG41" s="1268" t="str">
        <f>IF(Ф3Заполн!BG41&gt;0,Ф3Заполн!BG41,"-")</f>
        <v>-</v>
      </c>
      <c r="BH41" s="1268"/>
      <c r="BI41" s="1268"/>
      <c r="BJ41" s="1268"/>
      <c r="BK41" s="1268"/>
      <c r="BL41" s="1268"/>
      <c r="BM41" s="1268"/>
      <c r="BN41" s="1268"/>
      <c r="BO41" s="1268"/>
      <c r="BP41" s="1268"/>
      <c r="BQ41" s="1268"/>
      <c r="BR41" s="1268"/>
      <c r="BS41" s="37" t="s">
        <v>122</v>
      </c>
      <c r="BT41" s="2"/>
    </row>
    <row r="42" spans="2:72" ht="13.5" customHeight="1" x14ac:dyDescent="0.2">
      <c r="B42" s="1191" t="s">
        <v>343</v>
      </c>
      <c r="C42" s="1191"/>
      <c r="D42" s="1191"/>
      <c r="E42" s="1191"/>
      <c r="F42" s="1191"/>
      <c r="G42" s="1191"/>
      <c r="H42" s="1191"/>
      <c r="I42" s="1191"/>
      <c r="J42" s="1191"/>
      <c r="K42" s="1191"/>
      <c r="L42" s="1191"/>
      <c r="M42" s="1191"/>
      <c r="N42" s="1191"/>
      <c r="O42" s="1191"/>
      <c r="P42" s="1191"/>
      <c r="Q42" s="1191"/>
      <c r="R42" s="1191"/>
      <c r="S42" s="1191"/>
      <c r="T42" s="1191"/>
      <c r="U42" s="1191"/>
      <c r="V42" s="1191"/>
      <c r="W42" s="1191"/>
      <c r="X42" s="1191"/>
      <c r="Y42" s="1191"/>
      <c r="Z42" s="1191"/>
      <c r="AA42" s="1191"/>
      <c r="AB42" s="1191"/>
      <c r="AC42" s="1191"/>
      <c r="AD42" s="1191"/>
      <c r="AE42" s="1191"/>
      <c r="AF42" s="1191"/>
      <c r="AG42" s="1191"/>
      <c r="AH42" s="1191"/>
      <c r="AI42" s="1191"/>
      <c r="AJ42" s="1191"/>
      <c r="AK42" s="1191"/>
      <c r="AL42" s="970">
        <v>3155</v>
      </c>
      <c r="AM42" s="970"/>
      <c r="AN42" s="970"/>
      <c r="AO42" s="970"/>
      <c r="AP42" s="970"/>
      <c r="AQ42" s="351">
        <f>Ф3Заполн!AQ42</f>
        <v>0</v>
      </c>
      <c r="AR42" s="36" t="s">
        <v>121</v>
      </c>
      <c r="AS42" s="1268">
        <f>IF(Ф3Заполн!AS42&gt;0,Ф3Заполн!AS42,"-")</f>
        <v>22631</v>
      </c>
      <c r="AT42" s="1268"/>
      <c r="AU42" s="1268"/>
      <c r="AV42" s="1268"/>
      <c r="AW42" s="1268"/>
      <c r="AX42" s="1268"/>
      <c r="AY42" s="1268"/>
      <c r="AZ42" s="1268"/>
      <c r="BA42" s="1268"/>
      <c r="BB42" s="1268"/>
      <c r="BC42" s="1268"/>
      <c r="BD42" s="1268"/>
      <c r="BE42" s="37" t="s">
        <v>122</v>
      </c>
      <c r="BF42" s="36" t="s">
        <v>121</v>
      </c>
      <c r="BG42" s="1268" t="str">
        <f>IF(Ф3Заполн!BG42&gt;0,Ф3Заполн!BG42,"-")</f>
        <v>-</v>
      </c>
      <c r="BH42" s="1268"/>
      <c r="BI42" s="1268"/>
      <c r="BJ42" s="1268"/>
      <c r="BK42" s="1268"/>
      <c r="BL42" s="1268"/>
      <c r="BM42" s="1268"/>
      <c r="BN42" s="1268"/>
      <c r="BO42" s="1268"/>
      <c r="BP42" s="1268"/>
      <c r="BQ42" s="1268"/>
      <c r="BR42" s="1268"/>
      <c r="BS42" s="37" t="s">
        <v>122</v>
      </c>
      <c r="BT42" s="2"/>
    </row>
    <row r="43" spans="2:72" ht="13.5" customHeight="1" x14ac:dyDescent="0.2">
      <c r="B43" s="1191" t="s">
        <v>267</v>
      </c>
      <c r="C43" s="1191"/>
      <c r="D43" s="1191"/>
      <c r="E43" s="1191"/>
      <c r="F43" s="1191"/>
      <c r="G43" s="1191"/>
      <c r="H43" s="1191"/>
      <c r="I43" s="1191"/>
      <c r="J43" s="1191"/>
      <c r="K43" s="1191"/>
      <c r="L43" s="1191"/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1"/>
      <c r="AI43" s="1191"/>
      <c r="AJ43" s="1191"/>
      <c r="AK43" s="1191"/>
      <c r="AL43" s="970">
        <v>3190</v>
      </c>
      <c r="AM43" s="970"/>
      <c r="AN43" s="970"/>
      <c r="AO43" s="970"/>
      <c r="AP43" s="970"/>
      <c r="AQ43" s="351">
        <f>Ф3Заполн!AQ43</f>
        <v>23</v>
      </c>
      <c r="AR43" s="36" t="s">
        <v>121</v>
      </c>
      <c r="AS43" s="1268">
        <f>IF(Ф3Заполн!AS43&gt;0,Ф3Заполн!AS43,"-")</f>
        <v>22</v>
      </c>
      <c r="AT43" s="1268"/>
      <c r="AU43" s="1268"/>
      <c r="AV43" s="1268"/>
      <c r="AW43" s="1268"/>
      <c r="AX43" s="1268"/>
      <c r="AY43" s="1268"/>
      <c r="AZ43" s="1268"/>
      <c r="BA43" s="1268"/>
      <c r="BB43" s="1268"/>
      <c r="BC43" s="1268"/>
      <c r="BD43" s="1268"/>
      <c r="BE43" s="37" t="s">
        <v>122</v>
      </c>
      <c r="BF43" s="36" t="s">
        <v>121</v>
      </c>
      <c r="BG43" s="1268">
        <f>IF(Ф3Заполн!BG43&gt;0,Ф3Заполн!BG43,"-")</f>
        <v>39</v>
      </c>
      <c r="BH43" s="1268"/>
      <c r="BI43" s="1268"/>
      <c r="BJ43" s="1268"/>
      <c r="BK43" s="1268"/>
      <c r="BL43" s="1268"/>
      <c r="BM43" s="1268"/>
      <c r="BN43" s="1268"/>
      <c r="BO43" s="1268"/>
      <c r="BP43" s="1268"/>
      <c r="BQ43" s="1268"/>
      <c r="BR43" s="1268"/>
      <c r="BS43" s="37" t="s">
        <v>122</v>
      </c>
      <c r="BT43" s="2"/>
    </row>
    <row r="44" spans="2:72" ht="13.5" customHeight="1" x14ac:dyDescent="0.2">
      <c r="B44" s="1272" t="s">
        <v>268</v>
      </c>
      <c r="C44" s="1272"/>
      <c r="D44" s="1272"/>
      <c r="E44" s="1272"/>
      <c r="F44" s="1272"/>
      <c r="G44" s="1272"/>
      <c r="H44" s="1272"/>
      <c r="I44" s="1272"/>
      <c r="J44" s="1272"/>
      <c r="K44" s="1272"/>
      <c r="L44" s="1272"/>
      <c r="M44" s="1272"/>
      <c r="N44" s="1272"/>
      <c r="O44" s="1272"/>
      <c r="P44" s="1272"/>
      <c r="Q44" s="1272"/>
      <c r="R44" s="1272"/>
      <c r="S44" s="1272"/>
      <c r="T44" s="1272"/>
      <c r="U44" s="1272"/>
      <c r="V44" s="1272"/>
      <c r="W44" s="1272"/>
      <c r="X44" s="1272"/>
      <c r="Y44" s="1272"/>
      <c r="Z44" s="1272"/>
      <c r="AA44" s="1272"/>
      <c r="AB44" s="1272"/>
      <c r="AC44" s="1272"/>
      <c r="AD44" s="1272"/>
      <c r="AE44" s="1272"/>
      <c r="AF44" s="1272"/>
      <c r="AG44" s="1272"/>
      <c r="AH44" s="1272"/>
      <c r="AI44" s="1272"/>
      <c r="AJ44" s="1272"/>
      <c r="AK44" s="1272"/>
      <c r="AL44" s="1273">
        <v>3195</v>
      </c>
      <c r="AM44" s="1273"/>
      <c r="AN44" s="1273"/>
      <c r="AO44" s="1273"/>
      <c r="AP44" s="1273"/>
      <c r="AQ44" s="362">
        <f>Ф3Заполн!AQ44</f>
        <v>0</v>
      </c>
      <c r="AR44" s="1274">
        <f>IF(Ф3Заполн!AR44&lt;&gt;0,Ф3Заполн!AR44,"-")</f>
        <v>-21069</v>
      </c>
      <c r="AS44" s="1274"/>
      <c r="AT44" s="1274"/>
      <c r="AU44" s="1274"/>
      <c r="AV44" s="1274"/>
      <c r="AW44" s="1274"/>
      <c r="AX44" s="1274"/>
      <c r="AY44" s="1274"/>
      <c r="AZ44" s="1274"/>
      <c r="BA44" s="1274"/>
      <c r="BB44" s="1274"/>
      <c r="BC44" s="1274"/>
      <c r="BD44" s="1274"/>
      <c r="BE44" s="1274"/>
      <c r="BF44" s="1274">
        <f>IF(Ф3Заполн!BF44&lt;&gt;0,Ф3Заполн!BF44,"-")</f>
        <v>-346</v>
      </c>
      <c r="BG44" s="1274"/>
      <c r="BH44" s="1274"/>
      <c r="BI44" s="1274"/>
      <c r="BJ44" s="1274"/>
      <c r="BK44" s="1274"/>
      <c r="BL44" s="1274"/>
      <c r="BM44" s="1274"/>
      <c r="BN44" s="1274"/>
      <c r="BO44" s="1274"/>
      <c r="BP44" s="1274"/>
      <c r="BQ44" s="1274"/>
      <c r="BR44" s="1274"/>
      <c r="BS44" s="1274"/>
      <c r="BT44" s="38"/>
    </row>
    <row r="45" spans="2:72" ht="13.5" customHeight="1" x14ac:dyDescent="0.2">
      <c r="B45" s="1251" t="s">
        <v>269</v>
      </c>
      <c r="C45" s="1252"/>
      <c r="D45" s="1252"/>
      <c r="E45" s="1252"/>
      <c r="F45" s="1252"/>
      <c r="G45" s="1252"/>
      <c r="H45" s="1252"/>
      <c r="I45" s="1252"/>
      <c r="J45" s="1252"/>
      <c r="K45" s="1252"/>
      <c r="L45" s="1252"/>
      <c r="M45" s="1252"/>
      <c r="N45" s="1252"/>
      <c r="O45" s="1252"/>
      <c r="P45" s="1252"/>
      <c r="Q45" s="1252"/>
      <c r="R45" s="1252"/>
      <c r="S45" s="1252"/>
      <c r="T45" s="1252"/>
      <c r="U45" s="1252"/>
      <c r="V45" s="1252"/>
      <c r="W45" s="1252"/>
      <c r="X45" s="1252"/>
      <c r="Y45" s="1252"/>
      <c r="Z45" s="1252"/>
      <c r="AA45" s="1252"/>
      <c r="AB45" s="1252"/>
      <c r="AC45" s="1252"/>
      <c r="AD45" s="1252"/>
      <c r="AE45" s="1252"/>
      <c r="AF45" s="1252"/>
      <c r="AG45" s="1252"/>
      <c r="AH45" s="1252"/>
      <c r="AI45" s="1252"/>
      <c r="AJ45" s="1252"/>
      <c r="AK45" s="1253"/>
      <c r="AL45" s="1201">
        <v>3200</v>
      </c>
      <c r="AM45" s="1202"/>
      <c r="AN45" s="1202"/>
      <c r="AO45" s="1202"/>
      <c r="AP45" s="1203"/>
      <c r="AQ45" s="353">
        <f>Ф3Заполн!AQ45</f>
        <v>0</v>
      </c>
      <c r="AR45" s="1167" t="str">
        <f>IF(Ф3Заполн!AR45&gt;0,Ф3Заполн!AR45,"-")</f>
        <v>-</v>
      </c>
      <c r="AS45" s="1168"/>
      <c r="AT45" s="1168"/>
      <c r="AU45" s="1168"/>
      <c r="AV45" s="1168"/>
      <c r="AW45" s="1168"/>
      <c r="AX45" s="1168"/>
      <c r="AY45" s="1168"/>
      <c r="AZ45" s="1168"/>
      <c r="BA45" s="1168"/>
      <c r="BB45" s="1168"/>
      <c r="BC45" s="1168"/>
      <c r="BD45" s="1168"/>
      <c r="BE45" s="1169"/>
      <c r="BF45" s="1167" t="str">
        <f>IF(Ф3Заполн!BF45&gt;0,Ф3Заполн!BF45,"-")</f>
        <v>-</v>
      </c>
      <c r="BG45" s="1168"/>
      <c r="BH45" s="1168"/>
      <c r="BI45" s="1168"/>
      <c r="BJ45" s="1168"/>
      <c r="BK45" s="1168"/>
      <c r="BL45" s="1168"/>
      <c r="BM45" s="1168"/>
      <c r="BN45" s="1168"/>
      <c r="BO45" s="1168"/>
      <c r="BP45" s="1168"/>
      <c r="BQ45" s="1168"/>
      <c r="BR45" s="1168"/>
      <c r="BS45" s="1169"/>
      <c r="BT45" s="2"/>
    </row>
    <row r="46" spans="2:72" ht="13.5" customHeight="1" x14ac:dyDescent="0.2">
      <c r="B46" s="1260" t="s">
        <v>270</v>
      </c>
      <c r="C46" s="1261"/>
      <c r="D46" s="1261"/>
      <c r="E46" s="1261"/>
      <c r="F46" s="1261"/>
      <c r="G46" s="1261"/>
      <c r="H46" s="1261"/>
      <c r="I46" s="1261"/>
      <c r="J46" s="1261"/>
      <c r="K46" s="1261"/>
      <c r="L46" s="1261"/>
      <c r="M46" s="1261"/>
      <c r="N46" s="1261"/>
      <c r="O46" s="1261"/>
      <c r="P46" s="1261"/>
      <c r="Q46" s="1261"/>
      <c r="R46" s="1261"/>
      <c r="S46" s="1261"/>
      <c r="T46" s="1261"/>
      <c r="U46" s="1261"/>
      <c r="V46" s="1261"/>
      <c r="W46" s="1261"/>
      <c r="X46" s="1261"/>
      <c r="Y46" s="1261"/>
      <c r="Z46" s="1261"/>
      <c r="AA46" s="1261"/>
      <c r="AB46" s="1261"/>
      <c r="AC46" s="1261"/>
      <c r="AD46" s="1261"/>
      <c r="AE46" s="1261"/>
      <c r="AF46" s="1261"/>
      <c r="AG46" s="1261"/>
      <c r="AH46" s="1261"/>
      <c r="AI46" s="1261"/>
      <c r="AJ46" s="1261"/>
      <c r="AK46" s="1262"/>
      <c r="AL46" s="1254"/>
      <c r="AM46" s="1255"/>
      <c r="AN46" s="1255"/>
      <c r="AO46" s="1255"/>
      <c r="AP46" s="1256"/>
      <c r="AQ46" s="360">
        <f>Ф3Заполн!AQ46</f>
        <v>0</v>
      </c>
      <c r="AR46" s="1257"/>
      <c r="AS46" s="1258"/>
      <c r="AT46" s="1258"/>
      <c r="AU46" s="1258"/>
      <c r="AV46" s="1258"/>
      <c r="AW46" s="1258"/>
      <c r="AX46" s="1258"/>
      <c r="AY46" s="1258"/>
      <c r="AZ46" s="1258"/>
      <c r="BA46" s="1258"/>
      <c r="BB46" s="1258"/>
      <c r="BC46" s="1258"/>
      <c r="BD46" s="1258"/>
      <c r="BE46" s="1259"/>
      <c r="BF46" s="1257"/>
      <c r="BG46" s="1258"/>
      <c r="BH46" s="1258"/>
      <c r="BI46" s="1258"/>
      <c r="BJ46" s="1258"/>
      <c r="BK46" s="1258"/>
      <c r="BL46" s="1258"/>
      <c r="BM46" s="1258"/>
      <c r="BN46" s="1258"/>
      <c r="BO46" s="1258"/>
      <c r="BP46" s="1258"/>
      <c r="BQ46" s="1258"/>
      <c r="BR46" s="1258"/>
      <c r="BS46" s="1259"/>
      <c r="BT46" s="2"/>
    </row>
    <row r="47" spans="2:72" ht="13.5" customHeight="1" x14ac:dyDescent="0.2">
      <c r="B47" s="1185" t="s">
        <v>271</v>
      </c>
      <c r="C47" s="1186"/>
      <c r="D47" s="1186"/>
      <c r="E47" s="1186"/>
      <c r="F47" s="1186"/>
      <c r="G47" s="1186"/>
      <c r="H47" s="1186"/>
      <c r="I47" s="1186"/>
      <c r="J47" s="1186"/>
      <c r="K47" s="1186"/>
      <c r="L47" s="1186"/>
      <c r="M47" s="1186"/>
      <c r="N47" s="1186"/>
      <c r="O47" s="1186"/>
      <c r="P47" s="1186"/>
      <c r="Q47" s="1186"/>
      <c r="R47" s="1186"/>
      <c r="S47" s="1186"/>
      <c r="T47" s="1186"/>
      <c r="U47" s="1186"/>
      <c r="V47" s="1186"/>
      <c r="W47" s="1186"/>
      <c r="X47" s="1186"/>
      <c r="Y47" s="1186"/>
      <c r="Z47" s="1186"/>
      <c r="AA47" s="1186"/>
      <c r="AB47" s="1186"/>
      <c r="AC47" s="1186"/>
      <c r="AD47" s="1186"/>
      <c r="AE47" s="1186"/>
      <c r="AF47" s="1186"/>
      <c r="AG47" s="1186"/>
      <c r="AH47" s="1186"/>
      <c r="AI47" s="1186"/>
      <c r="AJ47" s="1186"/>
      <c r="AK47" s="1187"/>
      <c r="AL47" s="1204"/>
      <c r="AM47" s="1205"/>
      <c r="AN47" s="1205"/>
      <c r="AO47" s="1205"/>
      <c r="AP47" s="1206"/>
      <c r="AQ47" s="354">
        <f>Ф3Заполн!AQ47</f>
        <v>0</v>
      </c>
      <c r="AR47" s="1170"/>
      <c r="AS47" s="1171"/>
      <c r="AT47" s="1171"/>
      <c r="AU47" s="1171"/>
      <c r="AV47" s="1171"/>
      <c r="AW47" s="1171"/>
      <c r="AX47" s="1171"/>
      <c r="AY47" s="1171"/>
      <c r="AZ47" s="1171"/>
      <c r="BA47" s="1171"/>
      <c r="BB47" s="1171"/>
      <c r="BC47" s="1171"/>
      <c r="BD47" s="1171"/>
      <c r="BE47" s="1172"/>
      <c r="BF47" s="1170"/>
      <c r="BG47" s="1171"/>
      <c r="BH47" s="1171"/>
      <c r="BI47" s="1171"/>
      <c r="BJ47" s="1171"/>
      <c r="BK47" s="1171"/>
      <c r="BL47" s="1171"/>
      <c r="BM47" s="1171"/>
      <c r="BN47" s="1171"/>
      <c r="BO47" s="1171"/>
      <c r="BP47" s="1171"/>
      <c r="BQ47" s="1171"/>
      <c r="BR47" s="1171"/>
      <c r="BS47" s="1172"/>
      <c r="BT47" s="2"/>
    </row>
    <row r="48" spans="2:72" ht="13.5" customHeight="1" x14ac:dyDescent="0.2">
      <c r="B48" s="1275" t="s">
        <v>272</v>
      </c>
      <c r="C48" s="1275"/>
      <c r="D48" s="1275"/>
      <c r="E48" s="1275"/>
      <c r="F48" s="1275"/>
      <c r="G48" s="1275"/>
      <c r="H48" s="1275"/>
      <c r="I48" s="1275"/>
      <c r="J48" s="1275"/>
      <c r="K48" s="1275"/>
      <c r="L48" s="1275"/>
      <c r="M48" s="1275"/>
      <c r="N48" s="1275"/>
      <c r="O48" s="1275"/>
      <c r="P48" s="1275"/>
      <c r="Q48" s="1275"/>
      <c r="R48" s="1275"/>
      <c r="S48" s="1275"/>
      <c r="T48" s="1275"/>
      <c r="U48" s="1275"/>
      <c r="V48" s="1275"/>
      <c r="W48" s="1275"/>
      <c r="X48" s="1275"/>
      <c r="Y48" s="1275"/>
      <c r="Z48" s="1275"/>
      <c r="AA48" s="1275"/>
      <c r="AB48" s="1275"/>
      <c r="AC48" s="1275"/>
      <c r="AD48" s="1275"/>
      <c r="AE48" s="1275"/>
      <c r="AF48" s="1275"/>
      <c r="AG48" s="1275"/>
      <c r="AH48" s="1275"/>
      <c r="AI48" s="1275"/>
      <c r="AJ48" s="1275"/>
      <c r="AK48" s="1275"/>
      <c r="AL48" s="970">
        <v>3205</v>
      </c>
      <c r="AM48" s="970"/>
      <c r="AN48" s="970"/>
      <c r="AO48" s="970"/>
      <c r="AP48" s="970"/>
      <c r="AQ48" s="347">
        <f>Ф3Заполн!AQ48</f>
        <v>0</v>
      </c>
      <c r="AR48" s="1266" t="str">
        <f>IF(Ф3Заполн!AR48&gt;0,Ф3Заполн!AR48,"-")</f>
        <v>-</v>
      </c>
      <c r="AS48" s="1266"/>
      <c r="AT48" s="1266"/>
      <c r="AU48" s="1266"/>
      <c r="AV48" s="1266"/>
      <c r="AW48" s="1266"/>
      <c r="AX48" s="1266"/>
      <c r="AY48" s="1266"/>
      <c r="AZ48" s="1266"/>
      <c r="BA48" s="1266"/>
      <c r="BB48" s="1266"/>
      <c r="BC48" s="1266"/>
      <c r="BD48" s="1266"/>
      <c r="BE48" s="1266"/>
      <c r="BF48" s="1266" t="str">
        <f>IF(Ф3Заполн!BF48&gt;0,Ф3Заполн!BF48,"-")</f>
        <v>-</v>
      </c>
      <c r="BG48" s="1266"/>
      <c r="BH48" s="1266"/>
      <c r="BI48" s="1266"/>
      <c r="BJ48" s="1266"/>
      <c r="BK48" s="1266"/>
      <c r="BL48" s="1266"/>
      <c r="BM48" s="1266"/>
      <c r="BN48" s="1266"/>
      <c r="BO48" s="1266"/>
      <c r="BP48" s="1266"/>
      <c r="BQ48" s="1266"/>
      <c r="BR48" s="1266"/>
      <c r="BS48" s="1266"/>
      <c r="BT48" s="2"/>
    </row>
    <row r="49" spans="2:72" ht="13.5" customHeight="1" x14ac:dyDescent="0.2">
      <c r="B49" s="1269" t="s">
        <v>273</v>
      </c>
      <c r="C49" s="1270"/>
      <c r="D49" s="1270"/>
      <c r="E49" s="1270"/>
      <c r="F49" s="1270"/>
      <c r="G49" s="1270"/>
      <c r="H49" s="1270"/>
      <c r="I49" s="1270"/>
      <c r="J49" s="1270"/>
      <c r="K49" s="1270"/>
      <c r="L49" s="1270"/>
      <c r="M49" s="1270"/>
      <c r="N49" s="1270"/>
      <c r="O49" s="1270"/>
      <c r="P49" s="1270"/>
      <c r="Q49" s="1270"/>
      <c r="R49" s="1270"/>
      <c r="S49" s="1270"/>
      <c r="T49" s="1270"/>
      <c r="U49" s="1270"/>
      <c r="V49" s="1270"/>
      <c r="W49" s="1270"/>
      <c r="X49" s="1270"/>
      <c r="Y49" s="1270"/>
      <c r="Z49" s="1270"/>
      <c r="AA49" s="1270"/>
      <c r="AB49" s="1270"/>
      <c r="AC49" s="1270"/>
      <c r="AD49" s="1270"/>
      <c r="AE49" s="1270"/>
      <c r="AF49" s="1270"/>
      <c r="AG49" s="1270"/>
      <c r="AH49" s="1270"/>
      <c r="AI49" s="1270"/>
      <c r="AJ49" s="1270"/>
      <c r="AK49" s="1271"/>
      <c r="AL49" s="1201">
        <v>3215</v>
      </c>
      <c r="AM49" s="1202"/>
      <c r="AN49" s="1202"/>
      <c r="AO49" s="1202"/>
      <c r="AP49" s="1203"/>
      <c r="AQ49" s="353">
        <f>Ф3Заполн!AQ49</f>
        <v>0</v>
      </c>
      <c r="AR49" s="1167" t="str">
        <f>IF(Ф3Заполн!AR49&gt;0,Ф3Заполн!AR49,"-")</f>
        <v>-</v>
      </c>
      <c r="AS49" s="1168"/>
      <c r="AT49" s="1168"/>
      <c r="AU49" s="1168"/>
      <c r="AV49" s="1168"/>
      <c r="AW49" s="1168"/>
      <c r="AX49" s="1168"/>
      <c r="AY49" s="1168"/>
      <c r="AZ49" s="1168"/>
      <c r="BA49" s="1168"/>
      <c r="BB49" s="1168"/>
      <c r="BC49" s="1168"/>
      <c r="BD49" s="1168"/>
      <c r="BE49" s="1169"/>
      <c r="BF49" s="1167" t="str">
        <f>IF(Ф3Заполн!BF49&gt;0,Ф3Заполн!BF49,"-")</f>
        <v>-</v>
      </c>
      <c r="BG49" s="1168"/>
      <c r="BH49" s="1168"/>
      <c r="BI49" s="1168"/>
      <c r="BJ49" s="1168"/>
      <c r="BK49" s="1168"/>
      <c r="BL49" s="1168"/>
      <c r="BM49" s="1168"/>
      <c r="BN49" s="1168"/>
      <c r="BO49" s="1168"/>
      <c r="BP49" s="1168"/>
      <c r="BQ49" s="1168"/>
      <c r="BR49" s="1168"/>
      <c r="BS49" s="1169"/>
      <c r="BT49" s="2"/>
    </row>
    <row r="50" spans="2:72" ht="13.5" customHeight="1" x14ac:dyDescent="0.2">
      <c r="B50" s="1185" t="s">
        <v>274</v>
      </c>
      <c r="C50" s="1186"/>
      <c r="D50" s="1186"/>
      <c r="E50" s="1186"/>
      <c r="F50" s="1186"/>
      <c r="G50" s="1186"/>
      <c r="H50" s="1186"/>
      <c r="I50" s="1186"/>
      <c r="J50" s="1186"/>
      <c r="K50" s="1186"/>
      <c r="L50" s="1186"/>
      <c r="M50" s="1186"/>
      <c r="N50" s="1186"/>
      <c r="O50" s="1186"/>
      <c r="P50" s="1186"/>
      <c r="Q50" s="1186"/>
      <c r="R50" s="1186"/>
      <c r="S50" s="1186"/>
      <c r="T50" s="1186"/>
      <c r="U50" s="1186"/>
      <c r="V50" s="1186"/>
      <c r="W50" s="1186"/>
      <c r="X50" s="1186"/>
      <c r="Y50" s="1186"/>
      <c r="Z50" s="1186"/>
      <c r="AA50" s="1186"/>
      <c r="AB50" s="1186"/>
      <c r="AC50" s="1186"/>
      <c r="AD50" s="1186"/>
      <c r="AE50" s="1186"/>
      <c r="AF50" s="1186"/>
      <c r="AG50" s="1186"/>
      <c r="AH50" s="1186"/>
      <c r="AI50" s="1186"/>
      <c r="AJ50" s="1186"/>
      <c r="AK50" s="1187"/>
      <c r="AL50" s="1204"/>
      <c r="AM50" s="1205"/>
      <c r="AN50" s="1205"/>
      <c r="AO50" s="1205"/>
      <c r="AP50" s="1206"/>
      <c r="AQ50" s="354">
        <f>Ф3Заполн!AQ50</f>
        <v>0</v>
      </c>
      <c r="AR50" s="1170"/>
      <c r="AS50" s="1171"/>
      <c r="AT50" s="1171"/>
      <c r="AU50" s="1171"/>
      <c r="AV50" s="1171"/>
      <c r="AW50" s="1171"/>
      <c r="AX50" s="1171"/>
      <c r="AY50" s="1171"/>
      <c r="AZ50" s="1171"/>
      <c r="BA50" s="1171"/>
      <c r="BB50" s="1171"/>
      <c r="BC50" s="1171"/>
      <c r="BD50" s="1171"/>
      <c r="BE50" s="1172"/>
      <c r="BF50" s="1170"/>
      <c r="BG50" s="1171"/>
      <c r="BH50" s="1171"/>
      <c r="BI50" s="1171"/>
      <c r="BJ50" s="1171"/>
      <c r="BK50" s="1171"/>
      <c r="BL50" s="1171"/>
      <c r="BM50" s="1171"/>
      <c r="BN50" s="1171"/>
      <c r="BO50" s="1171"/>
      <c r="BP50" s="1171"/>
      <c r="BQ50" s="1171"/>
      <c r="BR50" s="1171"/>
      <c r="BS50" s="1172"/>
      <c r="BT50" s="2"/>
    </row>
    <row r="51" spans="2:72" ht="13.5" customHeight="1" x14ac:dyDescent="0.2">
      <c r="B51" s="1159" t="s">
        <v>275</v>
      </c>
      <c r="C51" s="1159"/>
      <c r="D51" s="1159"/>
      <c r="E51" s="1159"/>
      <c r="F51" s="1159"/>
      <c r="G51" s="1159"/>
      <c r="H51" s="1159"/>
      <c r="I51" s="1159"/>
      <c r="J51" s="1159"/>
      <c r="K51" s="1159"/>
      <c r="L51" s="1159"/>
      <c r="M51" s="1159"/>
      <c r="N51" s="1159"/>
      <c r="O51" s="1159"/>
      <c r="P51" s="1159"/>
      <c r="Q51" s="1159"/>
      <c r="R51" s="1159"/>
      <c r="S51" s="1159"/>
      <c r="T51" s="1159"/>
      <c r="U51" s="1159"/>
      <c r="V51" s="1159"/>
      <c r="W51" s="1159"/>
      <c r="X51" s="1159"/>
      <c r="Y51" s="1159"/>
      <c r="Z51" s="1159"/>
      <c r="AA51" s="1159"/>
      <c r="AB51" s="1159"/>
      <c r="AC51" s="1159"/>
      <c r="AD51" s="1159"/>
      <c r="AE51" s="1159"/>
      <c r="AF51" s="1159"/>
      <c r="AG51" s="1159"/>
      <c r="AH51" s="1159"/>
      <c r="AI51" s="1159"/>
      <c r="AJ51" s="1159"/>
      <c r="AK51" s="1159"/>
      <c r="AL51" s="970">
        <v>3220</v>
      </c>
      <c r="AM51" s="970"/>
      <c r="AN51" s="970"/>
      <c r="AO51" s="970"/>
      <c r="AP51" s="970"/>
      <c r="AQ51" s="347">
        <f>Ф3Заполн!AQ51</f>
        <v>0</v>
      </c>
      <c r="AR51" s="1266" t="str">
        <f>IF(Ф3Заполн!AR51&gt;0,Ф3Заполн!AR51,"-")</f>
        <v>-</v>
      </c>
      <c r="AS51" s="1266"/>
      <c r="AT51" s="1266"/>
      <c r="AU51" s="1266"/>
      <c r="AV51" s="1266"/>
      <c r="AW51" s="1266"/>
      <c r="AX51" s="1266"/>
      <c r="AY51" s="1266"/>
      <c r="AZ51" s="1266"/>
      <c r="BA51" s="1266"/>
      <c r="BB51" s="1266"/>
      <c r="BC51" s="1266"/>
      <c r="BD51" s="1266"/>
      <c r="BE51" s="1266"/>
      <c r="BF51" s="1266" t="str">
        <f>IF(Ф3Заполн!BF51&gt;0,Ф3Заполн!BF51,"-")</f>
        <v>-</v>
      </c>
      <c r="BG51" s="1266"/>
      <c r="BH51" s="1266"/>
      <c r="BI51" s="1266"/>
      <c r="BJ51" s="1266"/>
      <c r="BK51" s="1266"/>
      <c r="BL51" s="1266"/>
      <c r="BM51" s="1266"/>
      <c r="BN51" s="1266"/>
      <c r="BO51" s="1266"/>
      <c r="BP51" s="1266"/>
      <c r="BQ51" s="1266"/>
      <c r="BR51" s="1266"/>
      <c r="BS51" s="1266"/>
      <c r="BT51" s="2"/>
    </row>
    <row r="52" spans="2:72" ht="13.5" customHeight="1" x14ac:dyDescent="0.2">
      <c r="B52" s="1191" t="s">
        <v>276</v>
      </c>
      <c r="C52" s="1191"/>
      <c r="D52" s="1191"/>
      <c r="E52" s="1191"/>
      <c r="F52" s="1191"/>
      <c r="G52" s="1191"/>
      <c r="H52" s="1191"/>
      <c r="I52" s="1191"/>
      <c r="J52" s="1191"/>
      <c r="K52" s="1191"/>
      <c r="L52" s="1191"/>
      <c r="M52" s="1191"/>
      <c r="N52" s="1191"/>
      <c r="O52" s="1191"/>
      <c r="P52" s="1191"/>
      <c r="Q52" s="1191"/>
      <c r="R52" s="1191"/>
      <c r="S52" s="1191"/>
      <c r="T52" s="1191"/>
      <c r="U52" s="1191"/>
      <c r="V52" s="1191"/>
      <c r="W52" s="1191"/>
      <c r="X52" s="1191"/>
      <c r="Y52" s="1191"/>
      <c r="Z52" s="1191"/>
      <c r="AA52" s="1191"/>
      <c r="AB52" s="1191"/>
      <c r="AC52" s="1191"/>
      <c r="AD52" s="1191"/>
      <c r="AE52" s="1191"/>
      <c r="AF52" s="1191"/>
      <c r="AG52" s="1191"/>
      <c r="AH52" s="1191"/>
      <c r="AI52" s="1191"/>
      <c r="AJ52" s="1191"/>
      <c r="AK52" s="1191"/>
      <c r="AL52" s="970">
        <v>3225</v>
      </c>
      <c r="AM52" s="970"/>
      <c r="AN52" s="970"/>
      <c r="AO52" s="970"/>
      <c r="AP52" s="970"/>
      <c r="AQ52" s="347">
        <f>Ф3Заполн!AQ52</f>
        <v>0</v>
      </c>
      <c r="AR52" s="1266" t="str">
        <f>IF(Ф3Заполн!AR52&gt;0,Ф3Заполн!AR52,"-")</f>
        <v>-</v>
      </c>
      <c r="AS52" s="1266"/>
      <c r="AT52" s="1266"/>
      <c r="AU52" s="1266"/>
      <c r="AV52" s="1266"/>
      <c r="AW52" s="1266"/>
      <c r="AX52" s="1266"/>
      <c r="AY52" s="1266"/>
      <c r="AZ52" s="1266"/>
      <c r="BA52" s="1266"/>
      <c r="BB52" s="1266"/>
      <c r="BC52" s="1266"/>
      <c r="BD52" s="1266"/>
      <c r="BE52" s="1266"/>
      <c r="BF52" s="1266" t="str">
        <f>IF(Ф3Заполн!BF52&gt;0,Ф3Заполн!BF52,"-")</f>
        <v>-</v>
      </c>
      <c r="BG52" s="1266"/>
      <c r="BH52" s="1266"/>
      <c r="BI52" s="1266"/>
      <c r="BJ52" s="1266"/>
      <c r="BK52" s="1266"/>
      <c r="BL52" s="1266"/>
      <c r="BM52" s="1266"/>
      <c r="BN52" s="1266"/>
      <c r="BO52" s="1266"/>
      <c r="BP52" s="1266"/>
      <c r="BQ52" s="1266"/>
      <c r="BR52" s="1266"/>
      <c r="BS52" s="1266"/>
      <c r="BT52" s="2"/>
    </row>
    <row r="53" spans="2:72" ht="13.5" customHeight="1" x14ac:dyDescent="0.2">
      <c r="B53" s="1191" t="s">
        <v>344</v>
      </c>
      <c r="C53" s="1191"/>
      <c r="D53" s="1191"/>
      <c r="E53" s="1191"/>
      <c r="F53" s="1191"/>
      <c r="G53" s="1191"/>
      <c r="H53" s="1191"/>
      <c r="I53" s="1191"/>
      <c r="J53" s="1191"/>
      <c r="K53" s="1191"/>
      <c r="L53" s="1191"/>
      <c r="M53" s="1191"/>
      <c r="N53" s="1191"/>
      <c r="O53" s="1191"/>
      <c r="P53" s="1191"/>
      <c r="Q53" s="1191"/>
      <c r="R53" s="1191"/>
      <c r="S53" s="1191"/>
      <c r="T53" s="1191"/>
      <c r="U53" s="1191"/>
      <c r="V53" s="1191"/>
      <c r="W53" s="1191"/>
      <c r="X53" s="1191"/>
      <c r="Y53" s="1191"/>
      <c r="Z53" s="1191"/>
      <c r="AA53" s="1191"/>
      <c r="AB53" s="1191"/>
      <c r="AC53" s="1191"/>
      <c r="AD53" s="1191"/>
      <c r="AE53" s="1191"/>
      <c r="AF53" s="1191"/>
      <c r="AG53" s="1191"/>
      <c r="AH53" s="1191"/>
      <c r="AI53" s="1191"/>
      <c r="AJ53" s="1191"/>
      <c r="AK53" s="1191"/>
      <c r="AL53" s="970">
        <v>3230</v>
      </c>
      <c r="AM53" s="970"/>
      <c r="AN53" s="970"/>
      <c r="AO53" s="970"/>
      <c r="AP53" s="970"/>
      <c r="AQ53" s="347">
        <f>Ф3Заполн!AQ53</f>
        <v>0</v>
      </c>
      <c r="AR53" s="1266">
        <f>IF(Ф3Заполн!AR53&gt;0,Ф3Заполн!AR53,"-")</f>
        <v>1752</v>
      </c>
      <c r="AS53" s="1266"/>
      <c r="AT53" s="1266"/>
      <c r="AU53" s="1266"/>
      <c r="AV53" s="1266"/>
      <c r="AW53" s="1266"/>
      <c r="AX53" s="1266"/>
      <c r="AY53" s="1266"/>
      <c r="AZ53" s="1266"/>
      <c r="BA53" s="1266"/>
      <c r="BB53" s="1266"/>
      <c r="BC53" s="1266"/>
      <c r="BD53" s="1266"/>
      <c r="BE53" s="1266"/>
      <c r="BF53" s="1266">
        <f>IF(Ф3Заполн!BF53&gt;0,Ф3Заполн!BF53,"-")</f>
        <v>186</v>
      </c>
      <c r="BG53" s="1266"/>
      <c r="BH53" s="1266"/>
      <c r="BI53" s="1266"/>
      <c r="BJ53" s="1266"/>
      <c r="BK53" s="1266"/>
      <c r="BL53" s="1266"/>
      <c r="BM53" s="1266"/>
      <c r="BN53" s="1266"/>
      <c r="BO53" s="1266"/>
      <c r="BP53" s="1266"/>
      <c r="BQ53" s="1266"/>
      <c r="BR53" s="1266"/>
      <c r="BS53" s="1266"/>
      <c r="BT53" s="2"/>
    </row>
    <row r="54" spans="2:72" ht="27.75" customHeight="1" x14ac:dyDescent="0.2">
      <c r="B54" s="1191" t="s">
        <v>345</v>
      </c>
      <c r="C54" s="1191"/>
      <c r="D54" s="1191"/>
      <c r="E54" s="1191"/>
      <c r="F54" s="1191"/>
      <c r="G54" s="1191"/>
      <c r="H54" s="1191"/>
      <c r="I54" s="1191"/>
      <c r="J54" s="1191"/>
      <c r="K54" s="1191"/>
      <c r="L54" s="1191"/>
      <c r="M54" s="1191"/>
      <c r="N54" s="1191"/>
      <c r="O54" s="1191"/>
      <c r="P54" s="1191"/>
      <c r="Q54" s="1191"/>
      <c r="R54" s="1191"/>
      <c r="S54" s="1191"/>
      <c r="T54" s="1191"/>
      <c r="U54" s="1191"/>
      <c r="V54" s="1191"/>
      <c r="W54" s="1191"/>
      <c r="X54" s="1191"/>
      <c r="Y54" s="1191"/>
      <c r="Z54" s="1191"/>
      <c r="AA54" s="1191"/>
      <c r="AB54" s="1191"/>
      <c r="AC54" s="1191"/>
      <c r="AD54" s="1191"/>
      <c r="AE54" s="1191"/>
      <c r="AF54" s="1191"/>
      <c r="AG54" s="1191"/>
      <c r="AH54" s="1191"/>
      <c r="AI54" s="1191"/>
      <c r="AJ54" s="1191"/>
      <c r="AK54" s="1191"/>
      <c r="AL54" s="970">
        <v>3235</v>
      </c>
      <c r="AM54" s="970"/>
      <c r="AN54" s="970"/>
      <c r="AO54" s="970"/>
      <c r="AP54" s="970"/>
      <c r="AQ54" s="347">
        <f>Ф3Заполн!AQ54</f>
        <v>0</v>
      </c>
      <c r="AR54" s="1229" t="str">
        <f>IF(Ф3Заполн!AR54&gt;0,Ф3Заполн!AR54,"-")</f>
        <v>-</v>
      </c>
      <c r="AS54" s="1229"/>
      <c r="AT54" s="1229"/>
      <c r="AU54" s="1229"/>
      <c r="AV54" s="1229"/>
      <c r="AW54" s="1229"/>
      <c r="AX54" s="1229"/>
      <c r="AY54" s="1229"/>
      <c r="AZ54" s="1229"/>
      <c r="BA54" s="1229"/>
      <c r="BB54" s="1229"/>
      <c r="BC54" s="1229"/>
      <c r="BD54" s="1229"/>
      <c r="BE54" s="1229"/>
      <c r="BF54" s="1229" t="str">
        <f>IF(Ф3Заполн!BF54&gt;0,Ф3Заполн!BF54,"-")</f>
        <v>-</v>
      </c>
      <c r="BG54" s="1229"/>
      <c r="BH54" s="1229"/>
      <c r="BI54" s="1229"/>
      <c r="BJ54" s="1229"/>
      <c r="BK54" s="1229"/>
      <c r="BL54" s="1229"/>
      <c r="BM54" s="1229"/>
      <c r="BN54" s="1229"/>
      <c r="BO54" s="1229"/>
      <c r="BP54" s="1229"/>
      <c r="BQ54" s="1229"/>
      <c r="BR54" s="1229"/>
      <c r="BS54" s="1229"/>
      <c r="BT54" s="2"/>
    </row>
    <row r="55" spans="2:72" ht="13.5" customHeight="1" x14ac:dyDescent="0.2">
      <c r="B55" s="1216" t="s">
        <v>261</v>
      </c>
      <c r="C55" s="1216"/>
      <c r="D55" s="1216"/>
      <c r="E55" s="1216"/>
      <c r="F55" s="1216"/>
      <c r="G55" s="1216"/>
      <c r="H55" s="1216"/>
      <c r="I55" s="1216"/>
      <c r="J55" s="1216"/>
      <c r="K55" s="1216"/>
      <c r="L55" s="1216"/>
      <c r="M55" s="1216"/>
      <c r="N55" s="1216"/>
      <c r="O55" s="1216"/>
      <c r="P55" s="1216"/>
      <c r="Q55" s="1216"/>
      <c r="R55" s="1216"/>
      <c r="S55" s="1216"/>
      <c r="T55" s="1216"/>
      <c r="U55" s="1216"/>
      <c r="V55" s="1216"/>
      <c r="W55" s="1216"/>
      <c r="X55" s="1216"/>
      <c r="Y55" s="1216"/>
      <c r="Z55" s="1216"/>
      <c r="AA55" s="1216"/>
      <c r="AB55" s="1216"/>
      <c r="AC55" s="1216"/>
      <c r="AD55" s="1216"/>
      <c r="AE55" s="1216"/>
      <c r="AF55" s="1216"/>
      <c r="AG55" s="1216"/>
      <c r="AH55" s="1216"/>
      <c r="AI55" s="1216"/>
      <c r="AJ55" s="1216"/>
      <c r="AK55" s="1216"/>
      <c r="AL55" s="970">
        <v>3250</v>
      </c>
      <c r="AM55" s="970"/>
      <c r="AN55" s="970"/>
      <c r="AO55" s="970"/>
      <c r="AP55" s="970"/>
      <c r="AQ55" s="347">
        <f>Ф3Заполн!AQ55</f>
        <v>0</v>
      </c>
      <c r="AR55" s="1229" t="str">
        <f>IF(Ф3Заполн!AR55&gt;0,Ф3Заполн!AR55,"-")</f>
        <v>-</v>
      </c>
      <c r="AS55" s="1229"/>
      <c r="AT55" s="1229"/>
      <c r="AU55" s="1229"/>
      <c r="AV55" s="1229"/>
      <c r="AW55" s="1229"/>
      <c r="AX55" s="1229"/>
      <c r="AY55" s="1229"/>
      <c r="AZ55" s="1229"/>
      <c r="BA55" s="1229"/>
      <c r="BB55" s="1229"/>
      <c r="BC55" s="1229"/>
      <c r="BD55" s="1229"/>
      <c r="BE55" s="1229"/>
      <c r="BF55" s="1229" t="str">
        <f>IF(Ф3Заполн!BF55&gt;0,Ф3Заполн!BF55,"-")</f>
        <v>-</v>
      </c>
      <c r="BG55" s="1229"/>
      <c r="BH55" s="1229"/>
      <c r="BI55" s="1229"/>
      <c r="BJ55" s="1229"/>
      <c r="BK55" s="1229"/>
      <c r="BL55" s="1229"/>
      <c r="BM55" s="1229"/>
      <c r="BN55" s="1229"/>
      <c r="BO55" s="1229"/>
      <c r="BP55" s="1229"/>
      <c r="BQ55" s="1229"/>
      <c r="BR55" s="1229"/>
      <c r="BS55" s="1229"/>
      <c r="BT55" s="2"/>
    </row>
    <row r="56" spans="2:72" ht="13.5" customHeight="1" x14ac:dyDescent="0.2">
      <c r="B56" s="1269" t="s">
        <v>277</v>
      </c>
      <c r="C56" s="1270"/>
      <c r="D56" s="1270"/>
      <c r="E56" s="1270"/>
      <c r="F56" s="1270"/>
      <c r="G56" s="1270"/>
      <c r="H56" s="1270"/>
      <c r="I56" s="1270"/>
      <c r="J56" s="1270"/>
      <c r="K56" s="1270"/>
      <c r="L56" s="1270"/>
      <c r="M56" s="1270"/>
      <c r="N56" s="1270"/>
      <c r="O56" s="1270"/>
      <c r="P56" s="1270"/>
      <c r="Q56" s="1270"/>
      <c r="R56" s="1270"/>
      <c r="S56" s="1270"/>
      <c r="T56" s="1270"/>
      <c r="U56" s="1270"/>
      <c r="V56" s="1270"/>
      <c r="W56" s="1270"/>
      <c r="X56" s="1270"/>
      <c r="Y56" s="1270"/>
      <c r="Z56" s="1270"/>
      <c r="AA56" s="1270"/>
      <c r="AB56" s="1270"/>
      <c r="AC56" s="1270"/>
      <c r="AD56" s="1270"/>
      <c r="AE56" s="1270"/>
      <c r="AF56" s="1270"/>
      <c r="AG56" s="1270"/>
      <c r="AH56" s="1270"/>
      <c r="AI56" s="1270"/>
      <c r="AJ56" s="1270"/>
      <c r="AK56" s="1271"/>
      <c r="AL56" s="1201">
        <v>3255</v>
      </c>
      <c r="AM56" s="1202"/>
      <c r="AN56" s="1202"/>
      <c r="AO56" s="1202"/>
      <c r="AP56" s="1203"/>
      <c r="AQ56" s="353">
        <f>Ф3Заполн!AQ56</f>
        <v>0</v>
      </c>
      <c r="AR56" s="1201" t="s">
        <v>121</v>
      </c>
      <c r="AS56" s="1202" t="str">
        <f>IF(Ф3Заполн!AS56&gt;0,Ф3Заполн!AS56,"-")</f>
        <v>-</v>
      </c>
      <c r="AT56" s="1202"/>
      <c r="AU56" s="1202"/>
      <c r="AV56" s="1202"/>
      <c r="AW56" s="1202"/>
      <c r="AX56" s="1202"/>
      <c r="AY56" s="1202"/>
      <c r="AZ56" s="1202"/>
      <c r="BA56" s="1202"/>
      <c r="BB56" s="1202"/>
      <c r="BC56" s="1202"/>
      <c r="BD56" s="1202"/>
      <c r="BE56" s="1203" t="s">
        <v>122</v>
      </c>
      <c r="BF56" s="1201" t="s">
        <v>121</v>
      </c>
      <c r="BG56" s="1202" t="str">
        <f>IF(Ф3Заполн!BG56&gt;0,Ф3Заполн!BG56,"-")</f>
        <v>-</v>
      </c>
      <c r="BH56" s="1202"/>
      <c r="BI56" s="1202"/>
      <c r="BJ56" s="1202"/>
      <c r="BK56" s="1202"/>
      <c r="BL56" s="1202"/>
      <c r="BM56" s="1202"/>
      <c r="BN56" s="1202"/>
      <c r="BO56" s="1202"/>
      <c r="BP56" s="1202"/>
      <c r="BQ56" s="1202"/>
      <c r="BR56" s="1202"/>
      <c r="BS56" s="1203" t="s">
        <v>122</v>
      </c>
      <c r="BT56" s="2"/>
    </row>
    <row r="57" spans="2:72" ht="13.5" customHeight="1" x14ac:dyDescent="0.2">
      <c r="B57" s="1185" t="s">
        <v>271</v>
      </c>
      <c r="C57" s="1186"/>
      <c r="D57" s="1186"/>
      <c r="E57" s="1186"/>
      <c r="F57" s="1186"/>
      <c r="G57" s="1186"/>
      <c r="H57" s="1186"/>
      <c r="I57" s="1186"/>
      <c r="J57" s="1186"/>
      <c r="K57" s="1186"/>
      <c r="L57" s="1186"/>
      <c r="M57" s="1186"/>
      <c r="N57" s="1186"/>
      <c r="O57" s="1186"/>
      <c r="P57" s="1186"/>
      <c r="Q57" s="1186"/>
      <c r="R57" s="1186"/>
      <c r="S57" s="1186"/>
      <c r="T57" s="1186"/>
      <c r="U57" s="1186"/>
      <c r="V57" s="1186"/>
      <c r="W57" s="1186"/>
      <c r="X57" s="1186"/>
      <c r="Y57" s="1186"/>
      <c r="Z57" s="1186"/>
      <c r="AA57" s="1186"/>
      <c r="AB57" s="1186"/>
      <c r="AC57" s="1186"/>
      <c r="AD57" s="1186"/>
      <c r="AE57" s="1186"/>
      <c r="AF57" s="1186"/>
      <c r="AG57" s="1186"/>
      <c r="AH57" s="1186"/>
      <c r="AI57" s="1186"/>
      <c r="AJ57" s="1186"/>
      <c r="AK57" s="1187"/>
      <c r="AL57" s="1204"/>
      <c r="AM57" s="1205"/>
      <c r="AN57" s="1205"/>
      <c r="AO57" s="1205"/>
      <c r="AP57" s="1206"/>
      <c r="AQ57" s="354">
        <f>Ф3Заполн!AQ57</f>
        <v>0</v>
      </c>
      <c r="AR57" s="1204"/>
      <c r="AS57" s="1205"/>
      <c r="AT57" s="1205"/>
      <c r="AU57" s="1205"/>
      <c r="AV57" s="1205"/>
      <c r="AW57" s="1205"/>
      <c r="AX57" s="1205"/>
      <c r="AY57" s="1205"/>
      <c r="AZ57" s="1205"/>
      <c r="BA57" s="1205"/>
      <c r="BB57" s="1205"/>
      <c r="BC57" s="1205"/>
      <c r="BD57" s="1205"/>
      <c r="BE57" s="1206"/>
      <c r="BF57" s="1204"/>
      <c r="BG57" s="1205"/>
      <c r="BH57" s="1205"/>
      <c r="BI57" s="1205"/>
      <c r="BJ57" s="1205"/>
      <c r="BK57" s="1205"/>
      <c r="BL57" s="1205"/>
      <c r="BM57" s="1205"/>
      <c r="BN57" s="1205"/>
      <c r="BO57" s="1205"/>
      <c r="BP57" s="1205"/>
      <c r="BQ57" s="1205"/>
      <c r="BR57" s="1205"/>
      <c r="BS57" s="1206"/>
      <c r="BT57" s="2"/>
    </row>
    <row r="58" spans="2:72" ht="13.5" customHeight="1" x14ac:dyDescent="0.2">
      <c r="B58" s="1159" t="s">
        <v>272</v>
      </c>
      <c r="C58" s="1159"/>
      <c r="D58" s="1159"/>
      <c r="E58" s="1159"/>
      <c r="F58" s="1159"/>
      <c r="G58" s="1159"/>
      <c r="H58" s="1159"/>
      <c r="I58" s="1159"/>
      <c r="J58" s="1159"/>
      <c r="K58" s="1159"/>
      <c r="L58" s="1159"/>
      <c r="M58" s="1159"/>
      <c r="N58" s="1159"/>
      <c r="O58" s="1159"/>
      <c r="P58" s="1159"/>
      <c r="Q58" s="1159"/>
      <c r="R58" s="1159"/>
      <c r="S58" s="1159"/>
      <c r="T58" s="1159"/>
      <c r="U58" s="1159"/>
      <c r="V58" s="1159"/>
      <c r="W58" s="1159"/>
      <c r="X58" s="1159"/>
      <c r="Y58" s="1159"/>
      <c r="Z58" s="1159"/>
      <c r="AA58" s="1159"/>
      <c r="AB58" s="1159"/>
      <c r="AC58" s="1159"/>
      <c r="AD58" s="1159"/>
      <c r="AE58" s="1159"/>
      <c r="AF58" s="1159"/>
      <c r="AG58" s="1159"/>
      <c r="AH58" s="1159"/>
      <c r="AI58" s="1159"/>
      <c r="AJ58" s="1159"/>
      <c r="AK58" s="1159"/>
      <c r="AL58" s="970">
        <v>3260</v>
      </c>
      <c r="AM58" s="970"/>
      <c r="AN58" s="970"/>
      <c r="AO58" s="970"/>
      <c r="AP58" s="970"/>
      <c r="AQ58" s="351">
        <f>Ф3Заполн!AQ58</f>
        <v>0</v>
      </c>
      <c r="AR58" s="36" t="s">
        <v>121</v>
      </c>
      <c r="AS58" s="1268" t="str">
        <f>IF(Ф3Заполн!AS58&gt;0,Ф3Заполн!AS58,"-")</f>
        <v>-</v>
      </c>
      <c r="AT58" s="1268"/>
      <c r="AU58" s="1268"/>
      <c r="AV58" s="1268"/>
      <c r="AW58" s="1268"/>
      <c r="AX58" s="1268"/>
      <c r="AY58" s="1268"/>
      <c r="AZ58" s="1268"/>
      <c r="BA58" s="1268"/>
      <c r="BB58" s="1268"/>
      <c r="BC58" s="1268"/>
      <c r="BD58" s="1268"/>
      <c r="BE58" s="37" t="s">
        <v>122</v>
      </c>
      <c r="BF58" s="36" t="s">
        <v>121</v>
      </c>
      <c r="BG58" s="1268" t="str">
        <f>IF(Ф3Заполн!BG58&gt;0,Ф3Заполн!BG58,"-")</f>
        <v>-</v>
      </c>
      <c r="BH58" s="1268"/>
      <c r="BI58" s="1268"/>
      <c r="BJ58" s="1268"/>
      <c r="BK58" s="1268"/>
      <c r="BL58" s="1268"/>
      <c r="BM58" s="1268"/>
      <c r="BN58" s="1268"/>
      <c r="BO58" s="1268"/>
      <c r="BP58" s="1268"/>
      <c r="BQ58" s="1268"/>
      <c r="BR58" s="1268"/>
      <c r="BS58" s="37" t="s">
        <v>122</v>
      </c>
      <c r="BT58" s="2"/>
    </row>
    <row r="59" spans="2:72" ht="13.5" customHeight="1" x14ac:dyDescent="0.2">
      <c r="B59" s="1191" t="s">
        <v>278</v>
      </c>
      <c r="C59" s="1191"/>
      <c r="D59" s="1191"/>
      <c r="E59" s="1191"/>
      <c r="F59" s="1191"/>
      <c r="G59" s="1191"/>
      <c r="H59" s="1191"/>
      <c r="I59" s="1191"/>
      <c r="J59" s="1191"/>
      <c r="K59" s="1191"/>
      <c r="L59" s="1191"/>
      <c r="M59" s="1191"/>
      <c r="N59" s="1191"/>
      <c r="O59" s="1191"/>
      <c r="P59" s="1191"/>
      <c r="Q59" s="1191"/>
      <c r="R59" s="1191"/>
      <c r="S59" s="1191"/>
      <c r="T59" s="1191"/>
      <c r="U59" s="1191"/>
      <c r="V59" s="1191"/>
      <c r="W59" s="1191"/>
      <c r="X59" s="1191"/>
      <c r="Y59" s="1191"/>
      <c r="Z59" s="1191"/>
      <c r="AA59" s="1191"/>
      <c r="AB59" s="1191"/>
      <c r="AC59" s="1191"/>
      <c r="AD59" s="1191"/>
      <c r="AE59" s="1191"/>
      <c r="AF59" s="1191"/>
      <c r="AG59" s="1191"/>
      <c r="AH59" s="1191"/>
      <c r="AI59" s="1191"/>
      <c r="AJ59" s="1191"/>
      <c r="AK59" s="1191"/>
      <c r="AL59" s="970">
        <v>3270</v>
      </c>
      <c r="AM59" s="970"/>
      <c r="AN59" s="970"/>
      <c r="AO59" s="970"/>
      <c r="AP59" s="970"/>
      <c r="AQ59" s="351">
        <f>Ф3Заполн!AQ59</f>
        <v>0</v>
      </c>
      <c r="AR59" s="36" t="s">
        <v>121</v>
      </c>
      <c r="AS59" s="1268" t="str">
        <f>IF(Ф3Заполн!AS59&gt;0,Ф3Заполн!AS59,"-")</f>
        <v>-</v>
      </c>
      <c r="AT59" s="1268"/>
      <c r="AU59" s="1268"/>
      <c r="AV59" s="1268"/>
      <c r="AW59" s="1268"/>
      <c r="AX59" s="1268"/>
      <c r="AY59" s="1268"/>
      <c r="AZ59" s="1268"/>
      <c r="BA59" s="1268"/>
      <c r="BB59" s="1268"/>
      <c r="BC59" s="1268"/>
      <c r="BD59" s="1268"/>
      <c r="BE59" s="37" t="s">
        <v>122</v>
      </c>
      <c r="BF59" s="36" t="s">
        <v>121</v>
      </c>
      <c r="BG59" s="1268" t="str">
        <f>IF(Ф3Заполн!BG59&gt;0,Ф3Заполн!BG59,"-")</f>
        <v>-</v>
      </c>
      <c r="BH59" s="1268"/>
      <c r="BI59" s="1268"/>
      <c r="BJ59" s="1268"/>
      <c r="BK59" s="1268"/>
      <c r="BL59" s="1268"/>
      <c r="BM59" s="1268"/>
      <c r="BN59" s="1268"/>
      <c r="BO59" s="1268"/>
      <c r="BP59" s="1268"/>
      <c r="BQ59" s="1268"/>
      <c r="BR59" s="1268"/>
      <c r="BS59" s="37" t="s">
        <v>122</v>
      </c>
      <c r="BT59" s="2"/>
    </row>
    <row r="60" spans="2:72" ht="13.5" customHeight="1" x14ac:dyDescent="0.2">
      <c r="B60" s="1191" t="s">
        <v>346</v>
      </c>
      <c r="C60" s="1191"/>
      <c r="D60" s="1191"/>
      <c r="E60" s="1191"/>
      <c r="F60" s="1191"/>
      <c r="G60" s="1191"/>
      <c r="H60" s="1191"/>
      <c r="I60" s="1191"/>
      <c r="J60" s="1191"/>
      <c r="K60" s="1191"/>
      <c r="L60" s="1191"/>
      <c r="M60" s="1191"/>
      <c r="N60" s="1191"/>
      <c r="O60" s="1191"/>
      <c r="P60" s="1191"/>
      <c r="Q60" s="1191"/>
      <c r="R60" s="1191"/>
      <c r="S60" s="1191"/>
      <c r="T60" s="1191"/>
      <c r="U60" s="1191"/>
      <c r="V60" s="1191"/>
      <c r="W60" s="1191"/>
      <c r="X60" s="1191"/>
      <c r="Y60" s="1191"/>
      <c r="Z60" s="1191"/>
      <c r="AA60" s="1191"/>
      <c r="AB60" s="1191"/>
      <c r="AC60" s="1191"/>
      <c r="AD60" s="1191"/>
      <c r="AE60" s="1191"/>
      <c r="AF60" s="1191"/>
      <c r="AG60" s="1191"/>
      <c r="AH60" s="1191"/>
      <c r="AI60" s="1191"/>
      <c r="AJ60" s="1191"/>
      <c r="AK60" s="1191"/>
      <c r="AL60" s="970">
        <v>3275</v>
      </c>
      <c r="AM60" s="970"/>
      <c r="AN60" s="970"/>
      <c r="AO60" s="970"/>
      <c r="AP60" s="970"/>
      <c r="AQ60" s="351">
        <f>Ф3Заполн!AQ60</f>
        <v>0</v>
      </c>
      <c r="AR60" s="36" t="s">
        <v>121</v>
      </c>
      <c r="AS60" s="1268">
        <f>IF(Ф3Заполн!AS60&gt;0,Ф3Заполн!AS60,"-")</f>
        <v>1612</v>
      </c>
      <c r="AT60" s="1268"/>
      <c r="AU60" s="1268"/>
      <c r="AV60" s="1268"/>
      <c r="AW60" s="1268"/>
      <c r="AX60" s="1268"/>
      <c r="AY60" s="1268"/>
      <c r="AZ60" s="1268"/>
      <c r="BA60" s="1268"/>
      <c r="BB60" s="1268"/>
      <c r="BC60" s="1268"/>
      <c r="BD60" s="1268"/>
      <c r="BE60" s="37" t="s">
        <v>122</v>
      </c>
      <c r="BF60" s="36" t="s">
        <v>121</v>
      </c>
      <c r="BG60" s="1268" t="str">
        <f>IF(Ф3Заполн!BG60&gt;0,Ф3Заполн!BG60,"-")</f>
        <v>-</v>
      </c>
      <c r="BH60" s="1268"/>
      <c r="BI60" s="1268"/>
      <c r="BJ60" s="1268"/>
      <c r="BK60" s="1268"/>
      <c r="BL60" s="1268"/>
      <c r="BM60" s="1268"/>
      <c r="BN60" s="1268"/>
      <c r="BO60" s="1268"/>
      <c r="BP60" s="1268"/>
      <c r="BQ60" s="1268"/>
      <c r="BR60" s="1268"/>
      <c r="BS60" s="37" t="s">
        <v>122</v>
      </c>
      <c r="BT60" s="2"/>
    </row>
    <row r="61" spans="2:72" ht="24.75" customHeight="1" x14ac:dyDescent="0.2">
      <c r="B61" s="1191" t="s">
        <v>347</v>
      </c>
      <c r="C61" s="1191"/>
      <c r="D61" s="1191"/>
      <c r="E61" s="1191"/>
      <c r="F61" s="1191"/>
      <c r="G61" s="1191"/>
      <c r="H61" s="1191"/>
      <c r="I61" s="1191"/>
      <c r="J61" s="1191"/>
      <c r="K61" s="1191"/>
      <c r="L61" s="1191"/>
      <c r="M61" s="1191"/>
      <c r="N61" s="1191"/>
      <c r="O61" s="1191"/>
      <c r="P61" s="1191"/>
      <c r="Q61" s="1191"/>
      <c r="R61" s="1191"/>
      <c r="S61" s="1191"/>
      <c r="T61" s="1191"/>
      <c r="U61" s="1191"/>
      <c r="V61" s="1191"/>
      <c r="W61" s="1191"/>
      <c r="X61" s="1191"/>
      <c r="Y61" s="1191"/>
      <c r="Z61" s="1191"/>
      <c r="AA61" s="1191"/>
      <c r="AB61" s="1191"/>
      <c r="AC61" s="1191"/>
      <c r="AD61" s="1191"/>
      <c r="AE61" s="1191"/>
      <c r="AF61" s="1191"/>
      <c r="AG61" s="1191"/>
      <c r="AH61" s="1191"/>
      <c r="AI61" s="1191"/>
      <c r="AJ61" s="1191"/>
      <c r="AK61" s="1191"/>
      <c r="AL61" s="970">
        <v>3280</v>
      </c>
      <c r="AM61" s="970"/>
      <c r="AN61" s="970"/>
      <c r="AO61" s="970"/>
      <c r="AP61" s="970"/>
      <c r="AQ61" s="351">
        <f>Ф3Заполн!AQ61</f>
        <v>0</v>
      </c>
      <c r="AR61" s="36" t="s">
        <v>121</v>
      </c>
      <c r="AS61" s="1268" t="str">
        <f>IF(Ф3Заполн!AS61&gt;0,Ф3Заполн!AS61,"-")</f>
        <v>-</v>
      </c>
      <c r="AT61" s="1268"/>
      <c r="AU61" s="1268"/>
      <c r="AV61" s="1268"/>
      <c r="AW61" s="1268"/>
      <c r="AX61" s="1268"/>
      <c r="AY61" s="1268"/>
      <c r="AZ61" s="1268"/>
      <c r="BA61" s="1268"/>
      <c r="BB61" s="1268"/>
      <c r="BC61" s="1268"/>
      <c r="BD61" s="1268"/>
      <c r="BE61" s="37" t="s">
        <v>122</v>
      </c>
      <c r="BF61" s="36" t="s">
        <v>121</v>
      </c>
      <c r="BG61" s="1268" t="str">
        <f>IF(Ф3Заполн!BG61&gt;0,Ф3Заполн!BG61,"-")</f>
        <v>-</v>
      </c>
      <c r="BH61" s="1268"/>
      <c r="BI61" s="1268"/>
      <c r="BJ61" s="1268"/>
      <c r="BK61" s="1268"/>
      <c r="BL61" s="1268"/>
      <c r="BM61" s="1268"/>
      <c r="BN61" s="1268"/>
      <c r="BO61" s="1268"/>
      <c r="BP61" s="1268"/>
      <c r="BQ61" s="1268"/>
      <c r="BR61" s="1268"/>
      <c r="BS61" s="37" t="s">
        <v>122</v>
      </c>
      <c r="BT61" s="2"/>
    </row>
    <row r="62" spans="2:72" ht="13.5" customHeight="1" x14ac:dyDescent="0.2">
      <c r="B62" s="1191" t="s">
        <v>279</v>
      </c>
      <c r="C62" s="1191"/>
      <c r="D62" s="1191"/>
      <c r="E62" s="1191"/>
      <c r="F62" s="1191"/>
      <c r="G62" s="1191"/>
      <c r="H62" s="1191"/>
      <c r="I62" s="1191"/>
      <c r="J62" s="1191"/>
      <c r="K62" s="1191"/>
      <c r="L62" s="1191"/>
      <c r="M62" s="1191"/>
      <c r="N62" s="1191"/>
      <c r="O62" s="1191"/>
      <c r="P62" s="1191"/>
      <c r="Q62" s="1191"/>
      <c r="R62" s="1191"/>
      <c r="S62" s="1191"/>
      <c r="T62" s="1191"/>
      <c r="U62" s="1191"/>
      <c r="V62" s="1191"/>
      <c r="W62" s="1191"/>
      <c r="X62" s="1191"/>
      <c r="Y62" s="1191"/>
      <c r="Z62" s="1191"/>
      <c r="AA62" s="1191"/>
      <c r="AB62" s="1191"/>
      <c r="AC62" s="1191"/>
      <c r="AD62" s="1191"/>
      <c r="AE62" s="1191"/>
      <c r="AF62" s="1191"/>
      <c r="AG62" s="1191"/>
      <c r="AH62" s="1191"/>
      <c r="AI62" s="1191"/>
      <c r="AJ62" s="1191"/>
      <c r="AK62" s="1191"/>
      <c r="AL62" s="970">
        <v>3290</v>
      </c>
      <c r="AM62" s="970"/>
      <c r="AN62" s="970"/>
      <c r="AO62" s="970"/>
      <c r="AP62" s="970"/>
      <c r="AQ62" s="351">
        <f>Ф3Заполн!AQ62</f>
        <v>0</v>
      </c>
      <c r="AR62" s="36" t="s">
        <v>121</v>
      </c>
      <c r="AS62" s="1268" t="str">
        <f>IF(Ф3Заполн!AS62&gt;0,Ф3Заполн!AS62,"-")</f>
        <v>-</v>
      </c>
      <c r="AT62" s="1268"/>
      <c r="AU62" s="1268"/>
      <c r="AV62" s="1268"/>
      <c r="AW62" s="1268"/>
      <c r="AX62" s="1268"/>
      <c r="AY62" s="1268"/>
      <c r="AZ62" s="1268"/>
      <c r="BA62" s="1268"/>
      <c r="BB62" s="1268"/>
      <c r="BC62" s="1268"/>
      <c r="BD62" s="1268"/>
      <c r="BE62" s="37" t="s">
        <v>122</v>
      </c>
      <c r="BF62" s="36" t="s">
        <v>121</v>
      </c>
      <c r="BG62" s="1268" t="str">
        <f>IF(Ф3Заполн!BG62&gt;0,Ф3Заполн!BG62,"-")</f>
        <v>-</v>
      </c>
      <c r="BH62" s="1268"/>
      <c r="BI62" s="1268"/>
      <c r="BJ62" s="1268"/>
      <c r="BK62" s="1268"/>
      <c r="BL62" s="1268"/>
      <c r="BM62" s="1268"/>
      <c r="BN62" s="1268"/>
      <c r="BO62" s="1268"/>
      <c r="BP62" s="1268"/>
      <c r="BQ62" s="1268"/>
      <c r="BR62" s="1268"/>
      <c r="BS62" s="37" t="s">
        <v>122</v>
      </c>
      <c r="BT62" s="2"/>
    </row>
    <row r="63" spans="2:72" ht="13.5" customHeight="1" x14ac:dyDescent="0.2">
      <c r="B63" s="1272" t="s">
        <v>280</v>
      </c>
      <c r="C63" s="1272"/>
      <c r="D63" s="1272"/>
      <c r="E63" s="1272"/>
      <c r="F63" s="1272"/>
      <c r="G63" s="1272"/>
      <c r="H63" s="1272"/>
      <c r="I63" s="1272"/>
      <c r="J63" s="1272"/>
      <c r="K63" s="1272"/>
      <c r="L63" s="1272"/>
      <c r="M63" s="1272"/>
      <c r="N63" s="1272"/>
      <c r="O63" s="1272"/>
      <c r="P63" s="1272"/>
      <c r="Q63" s="1272"/>
      <c r="R63" s="1272"/>
      <c r="S63" s="1272"/>
      <c r="T63" s="1272"/>
      <c r="U63" s="1272"/>
      <c r="V63" s="1272"/>
      <c r="W63" s="1272"/>
      <c r="X63" s="1272"/>
      <c r="Y63" s="1272"/>
      <c r="Z63" s="1272"/>
      <c r="AA63" s="1272"/>
      <c r="AB63" s="1272"/>
      <c r="AC63" s="1272"/>
      <c r="AD63" s="1272"/>
      <c r="AE63" s="1272"/>
      <c r="AF63" s="1272"/>
      <c r="AG63" s="1272"/>
      <c r="AH63" s="1272"/>
      <c r="AI63" s="1272"/>
      <c r="AJ63" s="1272"/>
      <c r="AK63" s="1272"/>
      <c r="AL63" s="1273">
        <v>3295</v>
      </c>
      <c r="AM63" s="1273"/>
      <c r="AN63" s="1273"/>
      <c r="AO63" s="1273"/>
      <c r="AP63" s="1273"/>
      <c r="AQ63" s="362">
        <f>Ф3Заполн!AQ63</f>
        <v>0</v>
      </c>
      <c r="AR63" s="1274">
        <f>IF(Ф3Заполн!AR63&lt;&gt;0,Ф3Заполн!AR63,"-")</f>
        <v>140</v>
      </c>
      <c r="AS63" s="1274"/>
      <c r="AT63" s="1274"/>
      <c r="AU63" s="1274"/>
      <c r="AV63" s="1274"/>
      <c r="AW63" s="1274"/>
      <c r="AX63" s="1274"/>
      <c r="AY63" s="1274"/>
      <c r="AZ63" s="1274"/>
      <c r="BA63" s="1274"/>
      <c r="BB63" s="1274"/>
      <c r="BC63" s="1274"/>
      <c r="BD63" s="1274"/>
      <c r="BE63" s="1274"/>
      <c r="BF63" s="1274">
        <f>IF(Ф3Заполн!BF63&lt;&gt;0,Ф3Заполн!BF63,"-")</f>
        <v>186</v>
      </c>
      <c r="BG63" s="1274"/>
      <c r="BH63" s="1274"/>
      <c r="BI63" s="1274"/>
      <c r="BJ63" s="1274"/>
      <c r="BK63" s="1274"/>
      <c r="BL63" s="1274"/>
      <c r="BM63" s="1274"/>
      <c r="BN63" s="1274"/>
      <c r="BO63" s="1274"/>
      <c r="BP63" s="1274"/>
      <c r="BQ63" s="1274"/>
      <c r="BR63" s="1274"/>
      <c r="BS63" s="1274"/>
      <c r="BT63" s="2"/>
    </row>
    <row r="64" spans="2:72" ht="13.5" customHeight="1" x14ac:dyDescent="0.2">
      <c r="B64" s="1251" t="s">
        <v>281</v>
      </c>
      <c r="C64" s="1252"/>
      <c r="D64" s="1252"/>
      <c r="E64" s="1252"/>
      <c r="F64" s="1252"/>
      <c r="G64" s="1252"/>
      <c r="H64" s="1252"/>
      <c r="I64" s="1252"/>
      <c r="J64" s="1252"/>
      <c r="K64" s="1252"/>
      <c r="L64" s="1252"/>
      <c r="M64" s="1252"/>
      <c r="N64" s="1252"/>
      <c r="O64" s="1252"/>
      <c r="P64" s="1252"/>
      <c r="Q64" s="1252"/>
      <c r="R64" s="1252"/>
      <c r="S64" s="1252"/>
      <c r="T64" s="1252"/>
      <c r="U64" s="1252"/>
      <c r="V64" s="1252"/>
      <c r="W64" s="1252"/>
      <c r="X64" s="1252"/>
      <c r="Y64" s="1252"/>
      <c r="Z64" s="1252"/>
      <c r="AA64" s="1252"/>
      <c r="AB64" s="1252"/>
      <c r="AC64" s="1252"/>
      <c r="AD64" s="1252"/>
      <c r="AE64" s="1252"/>
      <c r="AF64" s="1252"/>
      <c r="AG64" s="1252"/>
      <c r="AH64" s="1252"/>
      <c r="AI64" s="1252"/>
      <c r="AJ64" s="1252"/>
      <c r="AK64" s="1253"/>
      <c r="AL64" s="1201">
        <v>3300</v>
      </c>
      <c r="AM64" s="1202"/>
      <c r="AN64" s="1202"/>
      <c r="AO64" s="1202"/>
      <c r="AP64" s="1203"/>
      <c r="AQ64" s="353">
        <f>Ф3Заполн!AQ64</f>
        <v>0</v>
      </c>
      <c r="AR64" s="1167">
        <f>IF(Ф3Заполн!AR64&gt;0,Ф3Заполн!AR64,"-")</f>
        <v>8500</v>
      </c>
      <c r="AS64" s="1168"/>
      <c r="AT64" s="1168"/>
      <c r="AU64" s="1168"/>
      <c r="AV64" s="1168"/>
      <c r="AW64" s="1168"/>
      <c r="AX64" s="1168"/>
      <c r="AY64" s="1168"/>
      <c r="AZ64" s="1168"/>
      <c r="BA64" s="1168"/>
      <c r="BB64" s="1168"/>
      <c r="BC64" s="1168"/>
      <c r="BD64" s="1168"/>
      <c r="BE64" s="1169"/>
      <c r="BF64" s="1167" t="str">
        <f>IF(Ф3Заполн!BF64&gt;0,Ф3Заполн!BF64,"-")</f>
        <v>-</v>
      </c>
      <c r="BG64" s="1168"/>
      <c r="BH64" s="1168"/>
      <c r="BI64" s="1168"/>
      <c r="BJ64" s="1168"/>
      <c r="BK64" s="1168"/>
      <c r="BL64" s="1168"/>
      <c r="BM64" s="1168"/>
      <c r="BN64" s="1168"/>
      <c r="BO64" s="1168"/>
      <c r="BP64" s="1168"/>
      <c r="BQ64" s="1168"/>
      <c r="BR64" s="1168"/>
      <c r="BS64" s="1169"/>
      <c r="BT64" s="2"/>
    </row>
    <row r="65" spans="2:72" ht="13.5" customHeight="1" x14ac:dyDescent="0.2">
      <c r="B65" s="1260" t="s">
        <v>256</v>
      </c>
      <c r="C65" s="1261"/>
      <c r="D65" s="1261"/>
      <c r="E65" s="1261"/>
      <c r="F65" s="1261"/>
      <c r="G65" s="1261"/>
      <c r="H65" s="1261"/>
      <c r="I65" s="1261"/>
      <c r="J65" s="1261"/>
      <c r="K65" s="1261"/>
      <c r="L65" s="1261"/>
      <c r="M65" s="1261"/>
      <c r="N65" s="1261"/>
      <c r="O65" s="1261"/>
      <c r="P65" s="1261"/>
      <c r="Q65" s="1261"/>
      <c r="R65" s="1261"/>
      <c r="S65" s="1261"/>
      <c r="T65" s="1261"/>
      <c r="U65" s="1261"/>
      <c r="V65" s="1261"/>
      <c r="W65" s="1261"/>
      <c r="X65" s="1261"/>
      <c r="Y65" s="1261"/>
      <c r="Z65" s="1261"/>
      <c r="AA65" s="1261"/>
      <c r="AB65" s="1261"/>
      <c r="AC65" s="1261"/>
      <c r="AD65" s="1261"/>
      <c r="AE65" s="1261"/>
      <c r="AF65" s="1261"/>
      <c r="AG65" s="1261"/>
      <c r="AH65" s="1261"/>
      <c r="AI65" s="1261"/>
      <c r="AJ65" s="1261"/>
      <c r="AK65" s="1262"/>
      <c r="AL65" s="1254"/>
      <c r="AM65" s="1255"/>
      <c r="AN65" s="1255"/>
      <c r="AO65" s="1255"/>
      <c r="AP65" s="1256"/>
      <c r="AQ65" s="360">
        <f>Ф3Заполн!AQ65</f>
        <v>0</v>
      </c>
      <c r="AR65" s="1257"/>
      <c r="AS65" s="1258"/>
      <c r="AT65" s="1258"/>
      <c r="AU65" s="1258"/>
      <c r="AV65" s="1258"/>
      <c r="AW65" s="1258"/>
      <c r="AX65" s="1258"/>
      <c r="AY65" s="1258"/>
      <c r="AZ65" s="1258"/>
      <c r="BA65" s="1258"/>
      <c r="BB65" s="1258"/>
      <c r="BC65" s="1258"/>
      <c r="BD65" s="1258"/>
      <c r="BE65" s="1259"/>
      <c r="BF65" s="1257"/>
      <c r="BG65" s="1258"/>
      <c r="BH65" s="1258"/>
      <c r="BI65" s="1258"/>
      <c r="BJ65" s="1258"/>
      <c r="BK65" s="1258"/>
      <c r="BL65" s="1258"/>
      <c r="BM65" s="1258"/>
      <c r="BN65" s="1258"/>
      <c r="BO65" s="1258"/>
      <c r="BP65" s="1258"/>
      <c r="BQ65" s="1258"/>
      <c r="BR65" s="1258"/>
      <c r="BS65" s="1259"/>
      <c r="BT65" s="2"/>
    </row>
    <row r="66" spans="2:72" ht="13.5" customHeight="1" x14ac:dyDescent="0.2">
      <c r="B66" s="1263" t="s">
        <v>282</v>
      </c>
      <c r="C66" s="1264"/>
      <c r="D66" s="1264"/>
      <c r="E66" s="1264"/>
      <c r="F66" s="1264"/>
      <c r="G66" s="1264"/>
      <c r="H66" s="1264"/>
      <c r="I66" s="1264"/>
      <c r="J66" s="1264"/>
      <c r="K66" s="1264"/>
      <c r="L66" s="1264"/>
      <c r="M66" s="1264"/>
      <c r="N66" s="1264"/>
      <c r="O66" s="1264"/>
      <c r="P66" s="1264"/>
      <c r="Q66" s="1264"/>
      <c r="R66" s="1264"/>
      <c r="S66" s="1264"/>
      <c r="T66" s="1264"/>
      <c r="U66" s="1264"/>
      <c r="V66" s="1264"/>
      <c r="W66" s="1264"/>
      <c r="X66" s="1264"/>
      <c r="Y66" s="1264"/>
      <c r="Z66" s="1264"/>
      <c r="AA66" s="1264"/>
      <c r="AB66" s="1264"/>
      <c r="AC66" s="1264"/>
      <c r="AD66" s="1264"/>
      <c r="AE66" s="1264"/>
      <c r="AF66" s="1264"/>
      <c r="AG66" s="1264"/>
      <c r="AH66" s="1264"/>
      <c r="AI66" s="1264"/>
      <c r="AJ66" s="1264"/>
      <c r="AK66" s="1265"/>
      <c r="AL66" s="1204"/>
      <c r="AM66" s="1205"/>
      <c r="AN66" s="1205"/>
      <c r="AO66" s="1205"/>
      <c r="AP66" s="1206"/>
      <c r="AQ66" s="354">
        <f>Ф3Заполн!AQ66</f>
        <v>0</v>
      </c>
      <c r="AR66" s="1170"/>
      <c r="AS66" s="1171"/>
      <c r="AT66" s="1171"/>
      <c r="AU66" s="1171"/>
      <c r="AV66" s="1171"/>
      <c r="AW66" s="1171"/>
      <c r="AX66" s="1171"/>
      <c r="AY66" s="1171"/>
      <c r="AZ66" s="1171"/>
      <c r="BA66" s="1171"/>
      <c r="BB66" s="1171"/>
      <c r="BC66" s="1171"/>
      <c r="BD66" s="1171"/>
      <c r="BE66" s="1172"/>
      <c r="BF66" s="1170"/>
      <c r="BG66" s="1171"/>
      <c r="BH66" s="1171"/>
      <c r="BI66" s="1171"/>
      <c r="BJ66" s="1171"/>
      <c r="BK66" s="1171"/>
      <c r="BL66" s="1171"/>
      <c r="BM66" s="1171"/>
      <c r="BN66" s="1171"/>
      <c r="BO66" s="1171"/>
      <c r="BP66" s="1171"/>
      <c r="BQ66" s="1171"/>
      <c r="BR66" s="1171"/>
      <c r="BS66" s="1172"/>
      <c r="BT66" s="2"/>
    </row>
    <row r="67" spans="2:72" ht="13.5" customHeight="1" x14ac:dyDescent="0.2">
      <c r="B67" s="1267" t="s">
        <v>283</v>
      </c>
      <c r="C67" s="1267"/>
      <c r="D67" s="1267"/>
      <c r="E67" s="1267"/>
      <c r="F67" s="1267"/>
      <c r="G67" s="1267"/>
      <c r="H67" s="1267"/>
      <c r="I67" s="1267"/>
      <c r="J67" s="1267"/>
      <c r="K67" s="1267"/>
      <c r="L67" s="1267"/>
      <c r="M67" s="1267"/>
      <c r="N67" s="1267"/>
      <c r="O67" s="1267"/>
      <c r="P67" s="1267"/>
      <c r="Q67" s="1267"/>
      <c r="R67" s="1267"/>
      <c r="S67" s="1267"/>
      <c r="T67" s="1267"/>
      <c r="U67" s="1267"/>
      <c r="V67" s="1267"/>
      <c r="W67" s="1267"/>
      <c r="X67" s="1267"/>
      <c r="Y67" s="1267"/>
      <c r="Z67" s="1267"/>
      <c r="AA67" s="1267"/>
      <c r="AB67" s="1267"/>
      <c r="AC67" s="1267"/>
      <c r="AD67" s="1267"/>
      <c r="AE67" s="1267"/>
      <c r="AF67" s="1267"/>
      <c r="AG67" s="1267"/>
      <c r="AH67" s="1267"/>
      <c r="AI67" s="1267"/>
      <c r="AJ67" s="1267"/>
      <c r="AK67" s="1267"/>
      <c r="AL67" s="970">
        <v>3305</v>
      </c>
      <c r="AM67" s="970"/>
      <c r="AN67" s="970"/>
      <c r="AO67" s="970"/>
      <c r="AP67" s="970"/>
      <c r="AQ67" s="347">
        <f>Ф3Заполн!AQ67</f>
        <v>0</v>
      </c>
      <c r="AR67" s="1266">
        <f>IF(Ф3Заполн!AR67&gt;0,Ф3Заполн!AR67,"-")</f>
        <v>19252</v>
      </c>
      <c r="AS67" s="1266"/>
      <c r="AT67" s="1266"/>
      <c r="AU67" s="1266"/>
      <c r="AV67" s="1266"/>
      <c r="AW67" s="1266"/>
      <c r="AX67" s="1266"/>
      <c r="AY67" s="1266"/>
      <c r="AZ67" s="1266"/>
      <c r="BA67" s="1266"/>
      <c r="BB67" s="1266"/>
      <c r="BC67" s="1266"/>
      <c r="BD67" s="1266"/>
      <c r="BE67" s="1266"/>
      <c r="BF67" s="1266">
        <f>IF(Ф3Заполн!BF67&gt;0,Ф3Заполн!BF67,"-")</f>
        <v>11</v>
      </c>
      <c r="BG67" s="1266"/>
      <c r="BH67" s="1266"/>
      <c r="BI67" s="1266"/>
      <c r="BJ67" s="1266"/>
      <c r="BK67" s="1266"/>
      <c r="BL67" s="1266"/>
      <c r="BM67" s="1266"/>
      <c r="BN67" s="1266"/>
      <c r="BO67" s="1266"/>
      <c r="BP67" s="1266"/>
      <c r="BQ67" s="1266"/>
      <c r="BR67" s="1266"/>
      <c r="BS67" s="1266"/>
      <c r="BT67" s="2"/>
    </row>
    <row r="68" spans="2:72" ht="26.25" customHeight="1" x14ac:dyDescent="0.2">
      <c r="B68" s="1267" t="s">
        <v>350</v>
      </c>
      <c r="C68" s="1267"/>
      <c r="D68" s="1267"/>
      <c r="E68" s="1267"/>
      <c r="F68" s="1267"/>
      <c r="G68" s="1267"/>
      <c r="H68" s="1267"/>
      <c r="I68" s="1267"/>
      <c r="J68" s="1267"/>
      <c r="K68" s="1267"/>
      <c r="L68" s="1267"/>
      <c r="M68" s="1267"/>
      <c r="N68" s="1267"/>
      <c r="O68" s="1267"/>
      <c r="P68" s="1267"/>
      <c r="Q68" s="1267"/>
      <c r="R68" s="1267"/>
      <c r="S68" s="1267"/>
      <c r="T68" s="1267"/>
      <c r="U68" s="1267"/>
      <c r="V68" s="1267"/>
      <c r="W68" s="1267"/>
      <c r="X68" s="1267"/>
      <c r="Y68" s="1267"/>
      <c r="Z68" s="1267"/>
      <c r="AA68" s="1267"/>
      <c r="AB68" s="1267"/>
      <c r="AC68" s="1267"/>
      <c r="AD68" s="1267"/>
      <c r="AE68" s="1267"/>
      <c r="AF68" s="1267"/>
      <c r="AG68" s="1267"/>
      <c r="AH68" s="1267"/>
      <c r="AI68" s="1267"/>
      <c r="AJ68" s="1267"/>
      <c r="AK68" s="1267"/>
      <c r="AL68" s="970">
        <v>3310</v>
      </c>
      <c r="AM68" s="970"/>
      <c r="AN68" s="970"/>
      <c r="AO68" s="970"/>
      <c r="AP68" s="970"/>
      <c r="AQ68" s="347">
        <f>Ф3Заполн!AQ68</f>
        <v>0</v>
      </c>
      <c r="AR68" s="1266" t="str">
        <f>IF(Ф3Заполн!AR68&gt;0,Ф3Заполн!AR68,"-")</f>
        <v>-</v>
      </c>
      <c r="AS68" s="1266"/>
      <c r="AT68" s="1266"/>
      <c r="AU68" s="1266"/>
      <c r="AV68" s="1266"/>
      <c r="AW68" s="1266"/>
      <c r="AX68" s="1266"/>
      <c r="AY68" s="1266"/>
      <c r="AZ68" s="1266"/>
      <c r="BA68" s="1266"/>
      <c r="BB68" s="1266"/>
      <c r="BC68" s="1266"/>
      <c r="BD68" s="1266"/>
      <c r="BE68" s="1266"/>
      <c r="BF68" s="1266" t="str">
        <f>IF(Ф3Заполн!BF68&gt;0,Ф3Заполн!BF68,"-")</f>
        <v>-</v>
      </c>
      <c r="BG68" s="1266"/>
      <c r="BH68" s="1266"/>
      <c r="BI68" s="1266"/>
      <c r="BJ68" s="1266"/>
      <c r="BK68" s="1266"/>
      <c r="BL68" s="1266"/>
      <c r="BM68" s="1266"/>
      <c r="BN68" s="1266"/>
      <c r="BO68" s="1266"/>
      <c r="BP68" s="1266"/>
      <c r="BQ68" s="1266"/>
      <c r="BR68" s="1266"/>
      <c r="BS68" s="1266"/>
      <c r="BT68" s="2"/>
    </row>
    <row r="69" spans="2:72" ht="13.5" customHeight="1" x14ac:dyDescent="0.2">
      <c r="B69" s="1216" t="s">
        <v>261</v>
      </c>
      <c r="C69" s="1216"/>
      <c r="D69" s="1216"/>
      <c r="E69" s="1216"/>
      <c r="F69" s="1216"/>
      <c r="G69" s="1216"/>
      <c r="H69" s="1216"/>
      <c r="I69" s="1216"/>
      <c r="J69" s="1216"/>
      <c r="K69" s="1216"/>
      <c r="L69" s="1216"/>
      <c r="M69" s="1216"/>
      <c r="N69" s="1216"/>
      <c r="O69" s="1216"/>
      <c r="P69" s="1216"/>
      <c r="Q69" s="1216"/>
      <c r="R69" s="1216"/>
      <c r="S69" s="1216"/>
      <c r="T69" s="1216"/>
      <c r="U69" s="1216"/>
      <c r="V69" s="1216"/>
      <c r="W69" s="1216"/>
      <c r="X69" s="1216"/>
      <c r="Y69" s="1216"/>
      <c r="Z69" s="1216"/>
      <c r="AA69" s="1216"/>
      <c r="AB69" s="1216"/>
      <c r="AC69" s="1216"/>
      <c r="AD69" s="1216"/>
      <c r="AE69" s="1216"/>
      <c r="AF69" s="1216"/>
      <c r="AG69" s="1216"/>
      <c r="AH69" s="1216"/>
      <c r="AI69" s="1216"/>
      <c r="AJ69" s="1216"/>
      <c r="AK69" s="1216"/>
      <c r="AL69" s="970">
        <v>3340</v>
      </c>
      <c r="AM69" s="970"/>
      <c r="AN69" s="970"/>
      <c r="AO69" s="970"/>
      <c r="AP69" s="970"/>
      <c r="AQ69" s="347">
        <f>Ф3Заполн!AQ69</f>
        <v>0</v>
      </c>
      <c r="AR69" s="1229" t="str">
        <f>IF(Ф3Заполн!AR69&gt;0,Ф3Заполн!AR69,"-")</f>
        <v>-</v>
      </c>
      <c r="AS69" s="1229"/>
      <c r="AT69" s="1229"/>
      <c r="AU69" s="1229"/>
      <c r="AV69" s="1229"/>
      <c r="AW69" s="1229"/>
      <c r="AX69" s="1229"/>
      <c r="AY69" s="1229"/>
      <c r="AZ69" s="1229"/>
      <c r="BA69" s="1229"/>
      <c r="BB69" s="1229"/>
      <c r="BC69" s="1229"/>
      <c r="BD69" s="1229"/>
      <c r="BE69" s="1229"/>
      <c r="BF69" s="1229" t="str">
        <f>IF(Ф3Заполн!BF69&gt;0,Ф3Заполн!BF69,"-")</f>
        <v>-</v>
      </c>
      <c r="BG69" s="1229"/>
      <c r="BH69" s="1229"/>
      <c r="BI69" s="1229"/>
      <c r="BJ69" s="1229"/>
      <c r="BK69" s="1229"/>
      <c r="BL69" s="1229"/>
      <c r="BM69" s="1229"/>
      <c r="BN69" s="1229"/>
      <c r="BO69" s="1229"/>
      <c r="BP69" s="1229"/>
      <c r="BQ69" s="1229"/>
      <c r="BR69" s="1229"/>
      <c r="BS69" s="1229"/>
      <c r="BT69" s="2"/>
    </row>
    <row r="70" spans="2:72" ht="13.5" customHeight="1" x14ac:dyDescent="0.2">
      <c r="B70" s="1269" t="s">
        <v>284</v>
      </c>
      <c r="C70" s="1270"/>
      <c r="D70" s="1270"/>
      <c r="E70" s="1270"/>
      <c r="F70" s="1270"/>
      <c r="G70" s="1270"/>
      <c r="H70" s="1270"/>
      <c r="I70" s="1270"/>
      <c r="J70" s="1270"/>
      <c r="K70" s="1270"/>
      <c r="L70" s="1270"/>
      <c r="M70" s="1270"/>
      <c r="N70" s="1270"/>
      <c r="O70" s="1270"/>
      <c r="P70" s="1270"/>
      <c r="Q70" s="1270"/>
      <c r="R70" s="1270"/>
      <c r="S70" s="1270"/>
      <c r="T70" s="1270"/>
      <c r="U70" s="1270"/>
      <c r="V70" s="1270"/>
      <c r="W70" s="1270"/>
      <c r="X70" s="1270"/>
      <c r="Y70" s="1270"/>
      <c r="Z70" s="1270"/>
      <c r="AA70" s="1270"/>
      <c r="AB70" s="1270"/>
      <c r="AC70" s="1270"/>
      <c r="AD70" s="1270"/>
      <c r="AE70" s="1270"/>
      <c r="AF70" s="1270"/>
      <c r="AG70" s="1270"/>
      <c r="AH70" s="1270"/>
      <c r="AI70" s="1270"/>
      <c r="AJ70" s="1270"/>
      <c r="AK70" s="1271"/>
      <c r="AL70" s="1201">
        <v>3345</v>
      </c>
      <c r="AM70" s="1202"/>
      <c r="AN70" s="1202"/>
      <c r="AO70" s="1202"/>
      <c r="AP70" s="1203"/>
      <c r="AQ70" s="353">
        <f>Ф3Заполн!AQ70</f>
        <v>0</v>
      </c>
      <c r="AR70" s="1201" t="s">
        <v>121</v>
      </c>
      <c r="AS70" s="1202" t="str">
        <f>IF(Ф3Заполн!AS70&gt;0,Ф3Заполн!AS70,"-")</f>
        <v>-</v>
      </c>
      <c r="AT70" s="1202"/>
      <c r="AU70" s="1202"/>
      <c r="AV70" s="1202"/>
      <c r="AW70" s="1202"/>
      <c r="AX70" s="1202"/>
      <c r="AY70" s="1202"/>
      <c r="AZ70" s="1202"/>
      <c r="BA70" s="1202"/>
      <c r="BB70" s="1202"/>
      <c r="BC70" s="1202"/>
      <c r="BD70" s="1202"/>
      <c r="BE70" s="1203" t="s">
        <v>122</v>
      </c>
      <c r="BF70" s="1201" t="s">
        <v>121</v>
      </c>
      <c r="BG70" s="1202" t="str">
        <f>IF(Ф3Заполн!BG70&gt;0,Ф3Заполн!BG70,"-")</f>
        <v>-</v>
      </c>
      <c r="BH70" s="1202"/>
      <c r="BI70" s="1202"/>
      <c r="BJ70" s="1202"/>
      <c r="BK70" s="1202"/>
      <c r="BL70" s="1202"/>
      <c r="BM70" s="1202"/>
      <c r="BN70" s="1202"/>
      <c r="BO70" s="1202"/>
      <c r="BP70" s="1202"/>
      <c r="BQ70" s="1202"/>
      <c r="BR70" s="1202"/>
      <c r="BS70" s="1203" t="s">
        <v>122</v>
      </c>
      <c r="BT70" s="2"/>
    </row>
    <row r="71" spans="2:72" ht="13.5" customHeight="1" x14ac:dyDescent="0.2">
      <c r="B71" s="1263" t="s">
        <v>285</v>
      </c>
      <c r="C71" s="1264"/>
      <c r="D71" s="1264"/>
      <c r="E71" s="1264"/>
      <c r="F71" s="1264"/>
      <c r="G71" s="1264"/>
      <c r="H71" s="1264"/>
      <c r="I71" s="1264"/>
      <c r="J71" s="1264"/>
      <c r="K71" s="1264"/>
      <c r="L71" s="1264"/>
      <c r="M71" s="1264"/>
      <c r="N71" s="1264"/>
      <c r="O71" s="1264"/>
      <c r="P71" s="1264"/>
      <c r="Q71" s="1264"/>
      <c r="R71" s="1264"/>
      <c r="S71" s="1264"/>
      <c r="T71" s="1264"/>
      <c r="U71" s="1264"/>
      <c r="V71" s="1264"/>
      <c r="W71" s="1264"/>
      <c r="X71" s="1264"/>
      <c r="Y71" s="1264"/>
      <c r="Z71" s="1264"/>
      <c r="AA71" s="1264"/>
      <c r="AB71" s="1264"/>
      <c r="AC71" s="1264"/>
      <c r="AD71" s="1264"/>
      <c r="AE71" s="1264"/>
      <c r="AF71" s="1264"/>
      <c r="AG71" s="1264"/>
      <c r="AH71" s="1264"/>
      <c r="AI71" s="1264"/>
      <c r="AJ71" s="1264"/>
      <c r="AK71" s="1265"/>
      <c r="AL71" s="1204"/>
      <c r="AM71" s="1205"/>
      <c r="AN71" s="1205"/>
      <c r="AO71" s="1205"/>
      <c r="AP71" s="1206"/>
      <c r="AQ71" s="354">
        <f>Ф3Заполн!AQ71</f>
        <v>0</v>
      </c>
      <c r="AR71" s="1204"/>
      <c r="AS71" s="1205"/>
      <c r="AT71" s="1205"/>
      <c r="AU71" s="1205"/>
      <c r="AV71" s="1205"/>
      <c r="AW71" s="1205"/>
      <c r="AX71" s="1205"/>
      <c r="AY71" s="1205"/>
      <c r="AZ71" s="1205"/>
      <c r="BA71" s="1205"/>
      <c r="BB71" s="1205"/>
      <c r="BC71" s="1205"/>
      <c r="BD71" s="1205"/>
      <c r="BE71" s="1206"/>
      <c r="BF71" s="1204"/>
      <c r="BG71" s="1205"/>
      <c r="BH71" s="1205"/>
      <c r="BI71" s="1205"/>
      <c r="BJ71" s="1205"/>
      <c r="BK71" s="1205"/>
      <c r="BL71" s="1205"/>
      <c r="BM71" s="1205"/>
      <c r="BN71" s="1205"/>
      <c r="BO71" s="1205"/>
      <c r="BP71" s="1205"/>
      <c r="BQ71" s="1205"/>
      <c r="BR71" s="1205"/>
      <c r="BS71" s="1206"/>
      <c r="BT71" s="2"/>
    </row>
    <row r="72" spans="2:72" ht="13.5" customHeight="1" x14ac:dyDescent="0.2">
      <c r="B72" s="1267" t="s">
        <v>286</v>
      </c>
      <c r="C72" s="1267"/>
      <c r="D72" s="1267"/>
      <c r="E72" s="1267"/>
      <c r="F72" s="1267"/>
      <c r="G72" s="1267"/>
      <c r="H72" s="1267"/>
      <c r="I72" s="1267"/>
      <c r="J72" s="1267"/>
      <c r="K72" s="1267"/>
      <c r="L72" s="1267"/>
      <c r="M72" s="1267"/>
      <c r="N72" s="1267"/>
      <c r="O72" s="1267"/>
      <c r="P72" s="1267"/>
      <c r="Q72" s="1267"/>
      <c r="R72" s="1267"/>
      <c r="S72" s="1267"/>
      <c r="T72" s="1267"/>
      <c r="U72" s="1267"/>
      <c r="V72" s="1267"/>
      <c r="W72" s="1267"/>
      <c r="X72" s="1267"/>
      <c r="Y72" s="1267"/>
      <c r="Z72" s="1267"/>
      <c r="AA72" s="1267"/>
      <c r="AB72" s="1267"/>
      <c r="AC72" s="1267"/>
      <c r="AD72" s="1267"/>
      <c r="AE72" s="1267"/>
      <c r="AF72" s="1267"/>
      <c r="AG72" s="1267"/>
      <c r="AH72" s="1267"/>
      <c r="AI72" s="1267"/>
      <c r="AJ72" s="1267"/>
      <c r="AK72" s="1267"/>
      <c r="AL72" s="970">
        <v>3350</v>
      </c>
      <c r="AM72" s="970"/>
      <c r="AN72" s="970"/>
      <c r="AO72" s="970"/>
      <c r="AP72" s="970"/>
      <c r="AQ72" s="351">
        <f>Ф3Заполн!AQ72</f>
        <v>0</v>
      </c>
      <c r="AR72" s="36" t="s">
        <v>121</v>
      </c>
      <c r="AS72" s="1268">
        <f>IF(Ф3Заполн!AS72&gt;0,Ф3Заполн!AS72,"-")</f>
        <v>6756</v>
      </c>
      <c r="AT72" s="1268"/>
      <c r="AU72" s="1268"/>
      <c r="AV72" s="1268"/>
      <c r="AW72" s="1268"/>
      <c r="AX72" s="1268"/>
      <c r="AY72" s="1268"/>
      <c r="AZ72" s="1268"/>
      <c r="BA72" s="1268"/>
      <c r="BB72" s="1268"/>
      <c r="BC72" s="1268"/>
      <c r="BD72" s="1268"/>
      <c r="BE72" s="37" t="s">
        <v>122</v>
      </c>
      <c r="BF72" s="36" t="s">
        <v>121</v>
      </c>
      <c r="BG72" s="1268">
        <f>IF(Ф3Заполн!BG72&gt;0,Ф3Заполн!BG72,"-")</f>
        <v>11</v>
      </c>
      <c r="BH72" s="1268"/>
      <c r="BI72" s="1268"/>
      <c r="BJ72" s="1268"/>
      <c r="BK72" s="1268"/>
      <c r="BL72" s="1268"/>
      <c r="BM72" s="1268"/>
      <c r="BN72" s="1268"/>
      <c r="BO72" s="1268"/>
      <c r="BP72" s="1268"/>
      <c r="BQ72" s="1268"/>
      <c r="BR72" s="1268"/>
      <c r="BS72" s="37" t="s">
        <v>122</v>
      </c>
      <c r="BT72" s="2"/>
    </row>
    <row r="73" spans="2:72" ht="13.5" customHeight="1" x14ac:dyDescent="0.2">
      <c r="B73" s="1191" t="s">
        <v>287</v>
      </c>
      <c r="C73" s="1191"/>
      <c r="D73" s="1191"/>
      <c r="E73" s="1191"/>
      <c r="F73" s="1191"/>
      <c r="G73" s="1191"/>
      <c r="H73" s="1191"/>
      <c r="I73" s="1191"/>
      <c r="J73" s="1191"/>
      <c r="K73" s="1191"/>
      <c r="L73" s="1191"/>
      <c r="M73" s="1191"/>
      <c r="N73" s="1191"/>
      <c r="O73" s="1191"/>
      <c r="P73" s="1191"/>
      <c r="Q73" s="1191"/>
      <c r="R73" s="1191"/>
      <c r="S73" s="1191"/>
      <c r="T73" s="1191"/>
      <c r="U73" s="1191"/>
      <c r="V73" s="1191"/>
      <c r="W73" s="1191"/>
      <c r="X73" s="1191"/>
      <c r="Y73" s="1191"/>
      <c r="Z73" s="1191"/>
      <c r="AA73" s="1191"/>
      <c r="AB73" s="1191"/>
      <c r="AC73" s="1191"/>
      <c r="AD73" s="1191"/>
      <c r="AE73" s="1191"/>
      <c r="AF73" s="1191"/>
      <c r="AG73" s="1191"/>
      <c r="AH73" s="1191"/>
      <c r="AI73" s="1191"/>
      <c r="AJ73" s="1191"/>
      <c r="AK73" s="1191"/>
      <c r="AL73" s="970">
        <v>3355</v>
      </c>
      <c r="AM73" s="970"/>
      <c r="AN73" s="970"/>
      <c r="AO73" s="970"/>
      <c r="AP73" s="970"/>
      <c r="AQ73" s="351">
        <f>Ф3Заполн!AQ73</f>
        <v>0</v>
      </c>
      <c r="AR73" s="36" t="s">
        <v>121</v>
      </c>
      <c r="AS73" s="1268" t="str">
        <f>IF(Ф3Заполн!AS73&gt;0,Ф3Заполн!AS73,"-")</f>
        <v>-</v>
      </c>
      <c r="AT73" s="1268"/>
      <c r="AU73" s="1268"/>
      <c r="AV73" s="1268"/>
      <c r="AW73" s="1268"/>
      <c r="AX73" s="1268"/>
      <c r="AY73" s="1268"/>
      <c r="AZ73" s="1268"/>
      <c r="BA73" s="1268"/>
      <c r="BB73" s="1268"/>
      <c r="BC73" s="1268"/>
      <c r="BD73" s="1268"/>
      <c r="BE73" s="37" t="s">
        <v>122</v>
      </c>
      <c r="BF73" s="36" t="s">
        <v>121</v>
      </c>
      <c r="BG73" s="1268" t="str">
        <f>IF(Ф3Заполн!BG73&gt;0,Ф3Заполн!BG73,"-")</f>
        <v>-</v>
      </c>
      <c r="BH73" s="1268"/>
      <c r="BI73" s="1268"/>
      <c r="BJ73" s="1268"/>
      <c r="BK73" s="1268"/>
      <c r="BL73" s="1268"/>
      <c r="BM73" s="1268"/>
      <c r="BN73" s="1268"/>
      <c r="BO73" s="1268"/>
      <c r="BP73" s="1268"/>
      <c r="BQ73" s="1268"/>
      <c r="BR73" s="1268"/>
      <c r="BS73" s="37" t="s">
        <v>122</v>
      </c>
      <c r="BT73" s="2"/>
    </row>
    <row r="74" spans="2:72" ht="13.5" customHeight="1" x14ac:dyDescent="0.2">
      <c r="B74" s="1267" t="s">
        <v>348</v>
      </c>
      <c r="C74" s="1267"/>
      <c r="D74" s="1267"/>
      <c r="E74" s="1267"/>
      <c r="F74" s="1267"/>
      <c r="G74" s="1267"/>
      <c r="H74" s="1267"/>
      <c r="I74" s="1267"/>
      <c r="J74" s="1267"/>
      <c r="K74" s="1267"/>
      <c r="L74" s="1267"/>
      <c r="M74" s="1267"/>
      <c r="N74" s="1267"/>
      <c r="O74" s="1267"/>
      <c r="P74" s="1267"/>
      <c r="Q74" s="1267"/>
      <c r="R74" s="1267"/>
      <c r="S74" s="1267"/>
      <c r="T74" s="1267"/>
      <c r="U74" s="1267"/>
      <c r="V74" s="1267"/>
      <c r="W74" s="1267"/>
      <c r="X74" s="1267"/>
      <c r="Y74" s="1267"/>
      <c r="Z74" s="1267"/>
      <c r="AA74" s="1267"/>
      <c r="AB74" s="1267"/>
      <c r="AC74" s="1267"/>
      <c r="AD74" s="1267"/>
      <c r="AE74" s="1267"/>
      <c r="AF74" s="1267"/>
      <c r="AG74" s="1267"/>
      <c r="AH74" s="1267"/>
      <c r="AI74" s="1267"/>
      <c r="AJ74" s="1267"/>
      <c r="AK74" s="1267"/>
      <c r="AL74" s="970">
        <v>3360</v>
      </c>
      <c r="AM74" s="970"/>
      <c r="AN74" s="970"/>
      <c r="AO74" s="970"/>
      <c r="AP74" s="970"/>
      <c r="AQ74" s="351">
        <f>Ф3Заполн!AQ74</f>
        <v>0</v>
      </c>
      <c r="AR74" s="36" t="s">
        <v>121</v>
      </c>
      <c r="AS74" s="1268" t="str">
        <f>IF(Ф3Заполн!AS74&gt;0,Ф3Заполн!AS74,"-")</f>
        <v>-</v>
      </c>
      <c r="AT74" s="1268"/>
      <c r="AU74" s="1268"/>
      <c r="AV74" s="1268"/>
      <c r="AW74" s="1268"/>
      <c r="AX74" s="1268"/>
      <c r="AY74" s="1268"/>
      <c r="AZ74" s="1268"/>
      <c r="BA74" s="1268"/>
      <c r="BB74" s="1268"/>
      <c r="BC74" s="1268"/>
      <c r="BD74" s="1268"/>
      <c r="BE74" s="37" t="s">
        <v>122</v>
      </c>
      <c r="BF74" s="36" t="s">
        <v>121</v>
      </c>
      <c r="BG74" s="1268" t="str">
        <f>IF(Ф3Заполн!BG74&gt;0,Ф3Заполн!BG74,"-")</f>
        <v>-</v>
      </c>
      <c r="BH74" s="1268"/>
      <c r="BI74" s="1268"/>
      <c r="BJ74" s="1268"/>
      <c r="BK74" s="1268"/>
      <c r="BL74" s="1268"/>
      <c r="BM74" s="1268"/>
      <c r="BN74" s="1268"/>
      <c r="BO74" s="1268"/>
      <c r="BP74" s="1268"/>
      <c r="BQ74" s="1268"/>
      <c r="BR74" s="1268"/>
      <c r="BS74" s="37" t="s">
        <v>122</v>
      </c>
      <c r="BT74" s="2"/>
    </row>
    <row r="75" spans="2:72" ht="24.75" customHeight="1" x14ac:dyDescent="0.2">
      <c r="B75" s="1267" t="s">
        <v>349</v>
      </c>
      <c r="C75" s="1267"/>
      <c r="D75" s="1267"/>
      <c r="E75" s="1267"/>
      <c r="F75" s="1267"/>
      <c r="G75" s="1267"/>
      <c r="H75" s="1267"/>
      <c r="I75" s="1267"/>
      <c r="J75" s="1267"/>
      <c r="K75" s="1267"/>
      <c r="L75" s="1267"/>
      <c r="M75" s="1267"/>
      <c r="N75" s="1267"/>
      <c r="O75" s="1267"/>
      <c r="P75" s="1267"/>
      <c r="Q75" s="1267"/>
      <c r="R75" s="1267"/>
      <c r="S75" s="1267"/>
      <c r="T75" s="1267"/>
      <c r="U75" s="1267"/>
      <c r="V75" s="1267"/>
      <c r="W75" s="1267"/>
      <c r="X75" s="1267"/>
      <c r="Y75" s="1267"/>
      <c r="Z75" s="1267"/>
      <c r="AA75" s="1267"/>
      <c r="AB75" s="1267"/>
      <c r="AC75" s="1267"/>
      <c r="AD75" s="1267"/>
      <c r="AE75" s="1267"/>
      <c r="AF75" s="1267"/>
      <c r="AG75" s="1267"/>
      <c r="AH75" s="1267"/>
      <c r="AI75" s="1267"/>
      <c r="AJ75" s="1267"/>
      <c r="AK75" s="1267"/>
      <c r="AL75" s="970">
        <v>3365</v>
      </c>
      <c r="AM75" s="970"/>
      <c r="AN75" s="970"/>
      <c r="AO75" s="970"/>
      <c r="AP75" s="970"/>
      <c r="AQ75" s="351">
        <f>Ф3Заполн!AQ75</f>
        <v>0</v>
      </c>
      <c r="AR75" s="36" t="s">
        <v>121</v>
      </c>
      <c r="AS75" s="1268" t="str">
        <f>IF(Ф3Заполн!AS75&gt;0,Ф3Заполн!AS75,"-")</f>
        <v>-</v>
      </c>
      <c r="AT75" s="1268"/>
      <c r="AU75" s="1268"/>
      <c r="AV75" s="1268"/>
      <c r="AW75" s="1268"/>
      <c r="AX75" s="1268"/>
      <c r="AY75" s="1268"/>
      <c r="AZ75" s="1268"/>
      <c r="BA75" s="1268"/>
      <c r="BB75" s="1268"/>
      <c r="BC75" s="1268"/>
      <c r="BD75" s="1268"/>
      <c r="BE75" s="37" t="s">
        <v>122</v>
      </c>
      <c r="BF75" s="36" t="s">
        <v>121</v>
      </c>
      <c r="BG75" s="1268" t="str">
        <f>IF(Ф3Заполн!BG75&gt;0,Ф3Заполн!BG75,"-")</f>
        <v>-</v>
      </c>
      <c r="BH75" s="1268"/>
      <c r="BI75" s="1268"/>
      <c r="BJ75" s="1268"/>
      <c r="BK75" s="1268"/>
      <c r="BL75" s="1268"/>
      <c r="BM75" s="1268"/>
      <c r="BN75" s="1268"/>
      <c r="BO75" s="1268"/>
      <c r="BP75" s="1268"/>
      <c r="BQ75" s="1268"/>
      <c r="BR75" s="1268"/>
      <c r="BS75" s="37" t="s">
        <v>122</v>
      </c>
      <c r="BT75" s="2"/>
    </row>
    <row r="76" spans="2:72" ht="30.75" customHeight="1" x14ac:dyDescent="0.2">
      <c r="B76" s="1267" t="s">
        <v>351</v>
      </c>
      <c r="C76" s="1267"/>
      <c r="D76" s="1267"/>
      <c r="E76" s="1267"/>
      <c r="F76" s="1267"/>
      <c r="G76" s="1267"/>
      <c r="H76" s="1267"/>
      <c r="I76" s="1267"/>
      <c r="J76" s="1267"/>
      <c r="K76" s="1267"/>
      <c r="L76" s="1267"/>
      <c r="M76" s="1267"/>
      <c r="N76" s="1267"/>
      <c r="O76" s="1267"/>
      <c r="P76" s="1267"/>
      <c r="Q76" s="1267"/>
      <c r="R76" s="1267"/>
      <c r="S76" s="1267"/>
      <c r="T76" s="1267"/>
      <c r="U76" s="1267"/>
      <c r="V76" s="1267"/>
      <c r="W76" s="1267"/>
      <c r="X76" s="1267"/>
      <c r="Y76" s="1267"/>
      <c r="Z76" s="1267"/>
      <c r="AA76" s="1267"/>
      <c r="AB76" s="1267"/>
      <c r="AC76" s="1267"/>
      <c r="AD76" s="1267"/>
      <c r="AE76" s="1267"/>
      <c r="AF76" s="1267"/>
      <c r="AG76" s="1267"/>
      <c r="AH76" s="1267"/>
      <c r="AI76" s="1267"/>
      <c r="AJ76" s="1267"/>
      <c r="AK76" s="1267"/>
      <c r="AL76" s="970">
        <v>3370</v>
      </c>
      <c r="AM76" s="970"/>
      <c r="AN76" s="970"/>
      <c r="AO76" s="970"/>
      <c r="AP76" s="970"/>
      <c r="AQ76" s="351">
        <f>Ф3Заполн!AQ76</f>
        <v>0</v>
      </c>
      <c r="AR76" s="36" t="s">
        <v>121</v>
      </c>
      <c r="AS76" s="1268" t="str">
        <f>IF(Ф3Заполн!AS76&gt;0,Ф3Заполн!AS76,"-")</f>
        <v>-</v>
      </c>
      <c r="AT76" s="1268"/>
      <c r="AU76" s="1268"/>
      <c r="AV76" s="1268"/>
      <c r="AW76" s="1268"/>
      <c r="AX76" s="1268"/>
      <c r="AY76" s="1268"/>
      <c r="AZ76" s="1268"/>
      <c r="BA76" s="1268"/>
      <c r="BB76" s="1268"/>
      <c r="BC76" s="1268"/>
      <c r="BD76" s="1268"/>
      <c r="BE76" s="37" t="s">
        <v>122</v>
      </c>
      <c r="BF76" s="36" t="s">
        <v>121</v>
      </c>
      <c r="BG76" s="1268" t="str">
        <f>IF(Ф3Заполн!BG76&gt;0,Ф3Заполн!BG76,"-")</f>
        <v>-</v>
      </c>
      <c r="BH76" s="1268"/>
      <c r="BI76" s="1268"/>
      <c r="BJ76" s="1268"/>
      <c r="BK76" s="1268"/>
      <c r="BL76" s="1268"/>
      <c r="BM76" s="1268"/>
      <c r="BN76" s="1268"/>
      <c r="BO76" s="1268"/>
      <c r="BP76" s="1268"/>
      <c r="BQ76" s="1268"/>
      <c r="BR76" s="1268"/>
      <c r="BS76" s="37" t="s">
        <v>122</v>
      </c>
      <c r="BT76" s="2"/>
    </row>
    <row r="77" spans="2:72" ht="25.5" customHeight="1" x14ac:dyDescent="0.2">
      <c r="B77" s="1267" t="s">
        <v>352</v>
      </c>
      <c r="C77" s="1267"/>
      <c r="D77" s="1267"/>
      <c r="E77" s="1267"/>
      <c r="F77" s="1267"/>
      <c r="G77" s="1267"/>
      <c r="H77" s="1267"/>
      <c r="I77" s="1267"/>
      <c r="J77" s="1267"/>
      <c r="K77" s="1267"/>
      <c r="L77" s="1267"/>
      <c r="M77" s="1267"/>
      <c r="N77" s="1267"/>
      <c r="O77" s="1267"/>
      <c r="P77" s="1267"/>
      <c r="Q77" s="1267"/>
      <c r="R77" s="1267"/>
      <c r="S77" s="1267"/>
      <c r="T77" s="1267"/>
      <c r="U77" s="1267"/>
      <c r="V77" s="1267"/>
      <c r="W77" s="1267"/>
      <c r="X77" s="1267"/>
      <c r="Y77" s="1267"/>
      <c r="Z77" s="1267"/>
      <c r="AA77" s="1267"/>
      <c r="AB77" s="1267"/>
      <c r="AC77" s="1267"/>
      <c r="AD77" s="1267"/>
      <c r="AE77" s="1267"/>
      <c r="AF77" s="1267"/>
      <c r="AG77" s="1267"/>
      <c r="AH77" s="1267"/>
      <c r="AI77" s="1267"/>
      <c r="AJ77" s="1267"/>
      <c r="AK77" s="1267"/>
      <c r="AL77" s="970">
        <v>3375</v>
      </c>
      <c r="AM77" s="970"/>
      <c r="AN77" s="970"/>
      <c r="AO77" s="970"/>
      <c r="AP77" s="970"/>
      <c r="AQ77" s="351">
        <f>Ф3Заполн!AQ77</f>
        <v>0</v>
      </c>
      <c r="AR77" s="36" t="s">
        <v>121</v>
      </c>
      <c r="AS77" s="1268" t="str">
        <f>IF(Ф3Заполн!AS77&gt;0,Ф3Заполн!AS77,"-")</f>
        <v>-</v>
      </c>
      <c r="AT77" s="1268"/>
      <c r="AU77" s="1268"/>
      <c r="AV77" s="1268"/>
      <c r="AW77" s="1268"/>
      <c r="AX77" s="1268"/>
      <c r="AY77" s="1268"/>
      <c r="AZ77" s="1268"/>
      <c r="BA77" s="1268"/>
      <c r="BB77" s="1268"/>
      <c r="BC77" s="1268"/>
      <c r="BD77" s="1268"/>
      <c r="BE77" s="37" t="s">
        <v>122</v>
      </c>
      <c r="BF77" s="36" t="s">
        <v>121</v>
      </c>
      <c r="BG77" s="1268" t="str">
        <f>IF(Ф3Заполн!BG77&gt;0,Ф3Заполн!BG77,"-")</f>
        <v>-</v>
      </c>
      <c r="BH77" s="1268"/>
      <c r="BI77" s="1268"/>
      <c r="BJ77" s="1268"/>
      <c r="BK77" s="1268"/>
      <c r="BL77" s="1268"/>
      <c r="BM77" s="1268"/>
      <c r="BN77" s="1268"/>
      <c r="BO77" s="1268"/>
      <c r="BP77" s="1268"/>
      <c r="BQ77" s="1268"/>
      <c r="BR77" s="1268"/>
      <c r="BS77" s="37" t="s">
        <v>122</v>
      </c>
      <c r="BT77" s="2"/>
    </row>
    <row r="78" spans="2:72" ht="13.5" customHeight="1" x14ac:dyDescent="0.2">
      <c r="B78" s="1191" t="s">
        <v>279</v>
      </c>
      <c r="C78" s="1191"/>
      <c r="D78" s="1191"/>
      <c r="E78" s="1191"/>
      <c r="F78" s="1191"/>
      <c r="G78" s="1191"/>
      <c r="H78" s="1191"/>
      <c r="I78" s="1191"/>
      <c r="J78" s="1191"/>
      <c r="K78" s="1191"/>
      <c r="L78" s="1191"/>
      <c r="M78" s="1191"/>
      <c r="N78" s="1191"/>
      <c r="O78" s="1191"/>
      <c r="P78" s="1191"/>
      <c r="Q78" s="1191"/>
      <c r="R78" s="1191"/>
      <c r="S78" s="1191"/>
      <c r="T78" s="1191"/>
      <c r="U78" s="1191"/>
      <c r="V78" s="1191"/>
      <c r="W78" s="1191"/>
      <c r="X78" s="1191"/>
      <c r="Y78" s="1191"/>
      <c r="Z78" s="1191"/>
      <c r="AA78" s="1191"/>
      <c r="AB78" s="1191"/>
      <c r="AC78" s="1191"/>
      <c r="AD78" s="1191"/>
      <c r="AE78" s="1191"/>
      <c r="AF78" s="1191"/>
      <c r="AG78" s="1191"/>
      <c r="AH78" s="1191"/>
      <c r="AI78" s="1191"/>
      <c r="AJ78" s="1191"/>
      <c r="AK78" s="1191"/>
      <c r="AL78" s="970">
        <v>3390</v>
      </c>
      <c r="AM78" s="970"/>
      <c r="AN78" s="970"/>
      <c r="AO78" s="970"/>
      <c r="AP78" s="970"/>
      <c r="AQ78" s="351">
        <f>Ф3Заполн!AQ78</f>
        <v>0</v>
      </c>
      <c r="AR78" s="36" t="s">
        <v>121</v>
      </c>
      <c r="AS78" s="1268" t="str">
        <f>IF(Ф3Заполн!AS78&gt;0,Ф3Заполн!AS78,"-")</f>
        <v>-</v>
      </c>
      <c r="AT78" s="1268"/>
      <c r="AU78" s="1268"/>
      <c r="AV78" s="1268"/>
      <c r="AW78" s="1268"/>
      <c r="AX78" s="1268"/>
      <c r="AY78" s="1268"/>
      <c r="AZ78" s="1268"/>
      <c r="BA78" s="1268"/>
      <c r="BB78" s="1268"/>
      <c r="BC78" s="1268"/>
      <c r="BD78" s="1268"/>
      <c r="BE78" s="37" t="s">
        <v>122</v>
      </c>
      <c r="BF78" s="36" t="s">
        <v>121</v>
      </c>
      <c r="BG78" s="1268" t="str">
        <f>IF(Ф3Заполн!BG78&gt;0,Ф3Заполн!BG78,"-")</f>
        <v>-</v>
      </c>
      <c r="BH78" s="1268"/>
      <c r="BI78" s="1268"/>
      <c r="BJ78" s="1268"/>
      <c r="BK78" s="1268"/>
      <c r="BL78" s="1268"/>
      <c r="BM78" s="1268"/>
      <c r="BN78" s="1268"/>
      <c r="BO78" s="1268"/>
      <c r="BP78" s="1268"/>
      <c r="BQ78" s="1268"/>
      <c r="BR78" s="1268"/>
      <c r="BS78" s="37" t="s">
        <v>122</v>
      </c>
      <c r="BT78" s="2"/>
    </row>
    <row r="79" spans="2:72" ht="13.5" customHeight="1" x14ac:dyDescent="0.2">
      <c r="B79" s="1276" t="s">
        <v>288</v>
      </c>
      <c r="C79" s="1276"/>
      <c r="D79" s="1276"/>
      <c r="E79" s="1276"/>
      <c r="F79" s="1276"/>
      <c r="G79" s="1276"/>
      <c r="H79" s="1276"/>
      <c r="I79" s="1276"/>
      <c r="J79" s="1276"/>
      <c r="K79" s="1276"/>
      <c r="L79" s="1276"/>
      <c r="M79" s="1276"/>
      <c r="N79" s="1276"/>
      <c r="O79" s="1276"/>
      <c r="P79" s="1276"/>
      <c r="Q79" s="1276"/>
      <c r="R79" s="1276"/>
      <c r="S79" s="1276"/>
      <c r="T79" s="1276"/>
      <c r="U79" s="1276"/>
      <c r="V79" s="1276"/>
      <c r="W79" s="1276"/>
      <c r="X79" s="1276"/>
      <c r="Y79" s="1276"/>
      <c r="Z79" s="1276"/>
      <c r="AA79" s="1276"/>
      <c r="AB79" s="1276"/>
      <c r="AC79" s="1276"/>
      <c r="AD79" s="1276"/>
      <c r="AE79" s="1276"/>
      <c r="AF79" s="1276"/>
      <c r="AG79" s="1276"/>
      <c r="AH79" s="1276"/>
      <c r="AI79" s="1276"/>
      <c r="AJ79" s="1276"/>
      <c r="AK79" s="1276"/>
      <c r="AL79" s="1273">
        <v>3395</v>
      </c>
      <c r="AM79" s="1273"/>
      <c r="AN79" s="1273"/>
      <c r="AO79" s="1273"/>
      <c r="AP79" s="1273"/>
      <c r="AQ79" s="362">
        <f>Ф3Заполн!AQ79</f>
        <v>0</v>
      </c>
      <c r="AR79" s="1274">
        <f>IF(Ф3Заполн!AR79&lt;&gt;0,Ф3Заполн!AR79,"-")</f>
        <v>20996</v>
      </c>
      <c r="AS79" s="1274"/>
      <c r="AT79" s="1274"/>
      <c r="AU79" s="1274"/>
      <c r="AV79" s="1274"/>
      <c r="AW79" s="1274"/>
      <c r="AX79" s="1274"/>
      <c r="AY79" s="1274"/>
      <c r="AZ79" s="1274"/>
      <c r="BA79" s="1274"/>
      <c r="BB79" s="1274"/>
      <c r="BC79" s="1274"/>
      <c r="BD79" s="1274"/>
      <c r="BE79" s="1274"/>
      <c r="BF79" s="1274" t="str">
        <f>IF(Ф3Заполн!BF79&lt;&gt;0,Ф3Заполн!BF79,"-")</f>
        <v>-</v>
      </c>
      <c r="BG79" s="1274"/>
      <c r="BH79" s="1274"/>
      <c r="BI79" s="1274"/>
      <c r="BJ79" s="1274"/>
      <c r="BK79" s="1274"/>
      <c r="BL79" s="1274"/>
      <c r="BM79" s="1274"/>
      <c r="BN79" s="1274"/>
      <c r="BO79" s="1274"/>
      <c r="BP79" s="1274"/>
      <c r="BQ79" s="1274"/>
      <c r="BR79" s="1274"/>
      <c r="BS79" s="1274"/>
      <c r="BT79" s="2"/>
    </row>
    <row r="80" spans="2:72" ht="13.5" hidden="1" customHeight="1" x14ac:dyDescent="0.2"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0"/>
      <c r="AM80" s="40"/>
      <c r="AN80" s="40"/>
      <c r="AO80" s="40"/>
      <c r="AP80" s="40"/>
      <c r="AQ80" s="40">
        <f>Ф3Заполн!AQ80</f>
        <v>0</v>
      </c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2"/>
    </row>
    <row r="81" spans="2:76" ht="13.5" hidden="1" customHeight="1" x14ac:dyDescent="0.2"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0"/>
      <c r="AM81" s="40"/>
      <c r="AN81" s="40"/>
      <c r="AO81" s="40"/>
      <c r="AP81" s="40"/>
      <c r="AQ81" s="40">
        <f>Ф3Заполн!AQ81</f>
        <v>0</v>
      </c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5"/>
      <c r="BJ81" s="125"/>
      <c r="BK81" s="125"/>
      <c r="BL81" s="125"/>
      <c r="BM81" s="125"/>
      <c r="BN81" s="125"/>
      <c r="BO81" s="125"/>
      <c r="BP81" s="125"/>
      <c r="BQ81" s="125"/>
      <c r="BR81" s="125"/>
      <c r="BS81" s="125"/>
      <c r="BT81" s="2"/>
    </row>
    <row r="82" spans="2:76" ht="13.5" hidden="1" customHeight="1" x14ac:dyDescent="0.2">
      <c r="B82" s="987">
        <v>1</v>
      </c>
      <c r="C82" s="987"/>
      <c r="D82" s="987"/>
      <c r="E82" s="987"/>
      <c r="F82" s="987"/>
      <c r="G82" s="987"/>
      <c r="H82" s="987"/>
      <c r="I82" s="987"/>
      <c r="J82" s="987"/>
      <c r="K82" s="987"/>
      <c r="L82" s="987"/>
      <c r="M82" s="987"/>
      <c r="N82" s="987"/>
      <c r="O82" s="987"/>
      <c r="P82" s="987"/>
      <c r="Q82" s="987"/>
      <c r="R82" s="987"/>
      <c r="S82" s="987"/>
      <c r="T82" s="987"/>
      <c r="U82" s="987"/>
      <c r="V82" s="987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7"/>
      <c r="AJ82" s="987"/>
      <c r="AK82" s="987"/>
      <c r="AL82" s="970">
        <v>2</v>
      </c>
      <c r="AM82" s="970"/>
      <c r="AN82" s="970"/>
      <c r="AO82" s="970"/>
      <c r="AP82" s="970"/>
      <c r="AQ82" s="351">
        <f>Ф3Заполн!AQ82</f>
        <v>0</v>
      </c>
      <c r="AR82" s="1277">
        <v>3</v>
      </c>
      <c r="AS82" s="1278"/>
      <c r="AT82" s="1278"/>
      <c r="AU82" s="1278"/>
      <c r="AV82" s="1278"/>
      <c r="AW82" s="1278"/>
      <c r="AX82" s="1278"/>
      <c r="AY82" s="1278"/>
      <c r="AZ82" s="1278"/>
      <c r="BA82" s="1278"/>
      <c r="BB82" s="1278"/>
      <c r="BC82" s="1278"/>
      <c r="BD82" s="1278"/>
      <c r="BE82" s="1279"/>
      <c r="BF82" s="1274">
        <v>4</v>
      </c>
      <c r="BG82" s="1274"/>
      <c r="BH82" s="1274"/>
      <c r="BI82" s="1274"/>
      <c r="BJ82" s="1274"/>
      <c r="BK82" s="1274"/>
      <c r="BL82" s="1274"/>
      <c r="BM82" s="1274"/>
      <c r="BN82" s="1274"/>
      <c r="BO82" s="1274"/>
      <c r="BP82" s="1274"/>
      <c r="BQ82" s="1274"/>
      <c r="BR82" s="1274"/>
      <c r="BS82" s="1274"/>
      <c r="BT82" s="2"/>
    </row>
    <row r="83" spans="2:76" ht="13.5" customHeight="1" x14ac:dyDescent="0.2">
      <c r="B83" s="1276" t="s">
        <v>289</v>
      </c>
      <c r="C83" s="1276"/>
      <c r="D83" s="1276"/>
      <c r="E83" s="1276"/>
      <c r="F83" s="1276"/>
      <c r="G83" s="1276"/>
      <c r="H83" s="1276"/>
      <c r="I83" s="1276"/>
      <c r="J83" s="1276"/>
      <c r="K83" s="1276"/>
      <c r="L83" s="1276"/>
      <c r="M83" s="1276"/>
      <c r="N83" s="1276"/>
      <c r="O83" s="1276"/>
      <c r="P83" s="1276"/>
      <c r="Q83" s="1276"/>
      <c r="R83" s="1276"/>
      <c r="S83" s="1276"/>
      <c r="T83" s="1276"/>
      <c r="U83" s="1276"/>
      <c r="V83" s="1276"/>
      <c r="W83" s="1276"/>
      <c r="X83" s="1276"/>
      <c r="Y83" s="1276"/>
      <c r="Z83" s="1276"/>
      <c r="AA83" s="1276"/>
      <c r="AB83" s="1276"/>
      <c r="AC83" s="1276"/>
      <c r="AD83" s="1276"/>
      <c r="AE83" s="1276"/>
      <c r="AF83" s="1276"/>
      <c r="AG83" s="1276"/>
      <c r="AH83" s="1276"/>
      <c r="AI83" s="1276"/>
      <c r="AJ83" s="1276"/>
      <c r="AK83" s="1276"/>
      <c r="AL83" s="1273">
        <v>3400</v>
      </c>
      <c r="AM83" s="1273"/>
      <c r="AN83" s="1273"/>
      <c r="AO83" s="1273"/>
      <c r="AP83" s="1273"/>
      <c r="AQ83" s="362">
        <f>Ф3Заполн!AQ83</f>
        <v>0</v>
      </c>
      <c r="AR83" s="1274">
        <f>IF(Ф3Заполн!AR83&lt;&gt;0,Ф3Заполн!AR83,"-")</f>
        <v>67</v>
      </c>
      <c r="AS83" s="1274"/>
      <c r="AT83" s="1274"/>
      <c r="AU83" s="1274"/>
      <c r="AV83" s="1274"/>
      <c r="AW83" s="1274"/>
      <c r="AX83" s="1274"/>
      <c r="AY83" s="1274"/>
      <c r="AZ83" s="1274"/>
      <c r="BA83" s="1274"/>
      <c r="BB83" s="1274"/>
      <c r="BC83" s="1274"/>
      <c r="BD83" s="1274"/>
      <c r="BE83" s="1274"/>
      <c r="BF83" s="1274">
        <f>IF(Ф3Заполн!BF83&lt;&gt;0,Ф3Заполн!BF83,"-")</f>
        <v>-160</v>
      </c>
      <c r="BG83" s="1274"/>
      <c r="BH83" s="1274"/>
      <c r="BI83" s="1274"/>
      <c r="BJ83" s="1274"/>
      <c r="BK83" s="1274"/>
      <c r="BL83" s="1274"/>
      <c r="BM83" s="1274"/>
      <c r="BN83" s="1274"/>
      <c r="BO83" s="1274"/>
      <c r="BP83" s="1274"/>
      <c r="BQ83" s="1274"/>
      <c r="BR83" s="1274"/>
      <c r="BS83" s="1274"/>
      <c r="BT83" s="2"/>
    </row>
    <row r="84" spans="2:76" ht="26.25" customHeight="1" x14ac:dyDescent="0.2">
      <c r="B84" s="1191" t="s">
        <v>290</v>
      </c>
      <c r="C84" s="1191"/>
      <c r="D84" s="1191"/>
      <c r="E84" s="1191"/>
      <c r="F84" s="1191"/>
      <c r="G84" s="1191"/>
      <c r="H84" s="1191"/>
      <c r="I84" s="1191"/>
      <c r="J84" s="1191"/>
      <c r="K84" s="1191"/>
      <c r="L84" s="1191"/>
      <c r="M84" s="1191"/>
      <c r="N84" s="1191"/>
      <c r="O84" s="1191"/>
      <c r="P84" s="1191"/>
      <c r="Q84" s="1191"/>
      <c r="R84" s="1191"/>
      <c r="S84" s="1191"/>
      <c r="T84" s="1191"/>
      <c r="U84" s="1191"/>
      <c r="V84" s="1191"/>
      <c r="W84" s="1191"/>
      <c r="X84" s="1191"/>
      <c r="Y84" s="1191"/>
      <c r="Z84" s="1191"/>
      <c r="AA84" s="1191"/>
      <c r="AB84" s="1191"/>
      <c r="AC84" s="1191"/>
      <c r="AD84" s="1191"/>
      <c r="AE84" s="1191"/>
      <c r="AF84" s="1191"/>
      <c r="AG84" s="1191"/>
      <c r="AH84" s="1191"/>
      <c r="AI84" s="1191"/>
      <c r="AJ84" s="1191"/>
      <c r="AK84" s="1191"/>
      <c r="AL84" s="970">
        <v>3405</v>
      </c>
      <c r="AM84" s="970"/>
      <c r="AN84" s="970"/>
      <c r="AO84" s="970"/>
      <c r="AP84" s="970"/>
      <c r="AQ84" s="347">
        <f>Ф3Заполн!AQ84</f>
        <v>0</v>
      </c>
      <c r="AR84" s="1266">
        <f>IF(Ф3Заполн!AR84&gt;0,Ф3Заполн!AR84,"-")</f>
        <v>1</v>
      </c>
      <c r="AS84" s="1266"/>
      <c r="AT84" s="1266"/>
      <c r="AU84" s="1266"/>
      <c r="AV84" s="1266"/>
      <c r="AW84" s="1266"/>
      <c r="AX84" s="1266"/>
      <c r="AY84" s="1266"/>
      <c r="AZ84" s="1266"/>
      <c r="BA84" s="1266"/>
      <c r="BB84" s="1266"/>
      <c r="BC84" s="1266"/>
      <c r="BD84" s="1266"/>
      <c r="BE84" s="1266"/>
      <c r="BF84" s="1266">
        <f>IF(Ф3Заполн!BF84&gt;0,Ф3Заполн!BF84,"-")</f>
        <v>161</v>
      </c>
      <c r="BG84" s="1266"/>
      <c r="BH84" s="1266"/>
      <c r="BI84" s="1266"/>
      <c r="BJ84" s="1266"/>
      <c r="BK84" s="1266"/>
      <c r="BL84" s="1266"/>
      <c r="BM84" s="1266"/>
      <c r="BN84" s="1266"/>
      <c r="BO84" s="1266"/>
      <c r="BP84" s="1266"/>
      <c r="BQ84" s="1266"/>
      <c r="BR84" s="1266"/>
      <c r="BS84" s="1266"/>
      <c r="BT84" s="2"/>
    </row>
    <row r="85" spans="2:76" ht="13.5" customHeight="1" x14ac:dyDescent="0.2">
      <c r="B85" s="1191" t="s">
        <v>291</v>
      </c>
      <c r="C85" s="1191"/>
      <c r="D85" s="1191"/>
      <c r="E85" s="1191"/>
      <c r="F85" s="1191"/>
      <c r="G85" s="1191"/>
      <c r="H85" s="1191"/>
      <c r="I85" s="1191"/>
      <c r="J85" s="1191"/>
      <c r="K85" s="1191"/>
      <c r="L85" s="1191"/>
      <c r="M85" s="1191"/>
      <c r="N85" s="1191"/>
      <c r="O85" s="1191"/>
      <c r="P85" s="1191"/>
      <c r="Q85" s="1191"/>
      <c r="R85" s="1191"/>
      <c r="S85" s="1191"/>
      <c r="T85" s="1191"/>
      <c r="U85" s="1191"/>
      <c r="V85" s="1191"/>
      <c r="W85" s="1191"/>
      <c r="X85" s="1191"/>
      <c r="Y85" s="1191"/>
      <c r="Z85" s="1191"/>
      <c r="AA85" s="1191"/>
      <c r="AB85" s="1191"/>
      <c r="AC85" s="1191"/>
      <c r="AD85" s="1191"/>
      <c r="AE85" s="1191"/>
      <c r="AF85" s="1191"/>
      <c r="AG85" s="1191"/>
      <c r="AH85" s="1191"/>
      <c r="AI85" s="1191"/>
      <c r="AJ85" s="1191"/>
      <c r="AK85" s="1191"/>
      <c r="AL85" s="970">
        <v>3410</v>
      </c>
      <c r="AM85" s="970"/>
      <c r="AN85" s="970"/>
      <c r="AO85" s="970"/>
      <c r="AP85" s="970"/>
      <c r="AQ85" s="347">
        <f>Ф3Заполн!AQ85</f>
        <v>0</v>
      </c>
      <c r="AR85" s="1266" t="str">
        <f>IF(Ф3Заполн!AR85&gt;0,Ф3Заполн!AR85,"-")</f>
        <v>-</v>
      </c>
      <c r="AS85" s="1266"/>
      <c r="AT85" s="1266"/>
      <c r="AU85" s="1266"/>
      <c r="AV85" s="1266"/>
      <c r="AW85" s="1266"/>
      <c r="AX85" s="1266"/>
      <c r="AY85" s="1266"/>
      <c r="AZ85" s="1266"/>
      <c r="BA85" s="1266"/>
      <c r="BB85" s="1266"/>
      <c r="BC85" s="1266"/>
      <c r="BD85" s="1266"/>
      <c r="BE85" s="1266"/>
      <c r="BF85" s="1266" t="str">
        <f>IF(Ф3Заполн!BF85&gt;0,Ф3Заполн!BF85,"-")</f>
        <v>-</v>
      </c>
      <c r="BG85" s="1266"/>
      <c r="BH85" s="1266"/>
      <c r="BI85" s="1266"/>
      <c r="BJ85" s="1266"/>
      <c r="BK85" s="1266"/>
      <c r="BL85" s="1266"/>
      <c r="BM85" s="1266"/>
      <c r="BN85" s="1266"/>
      <c r="BO85" s="1266"/>
      <c r="BP85" s="1266"/>
      <c r="BQ85" s="1266"/>
      <c r="BR85" s="1266"/>
      <c r="BS85" s="1266"/>
      <c r="BT85" s="2"/>
    </row>
    <row r="86" spans="2:76" ht="25.5" customHeight="1" x14ac:dyDescent="0.2">
      <c r="B86" s="1191" t="s">
        <v>292</v>
      </c>
      <c r="C86" s="1191"/>
      <c r="D86" s="1191"/>
      <c r="E86" s="1191"/>
      <c r="F86" s="1191"/>
      <c r="G86" s="1191"/>
      <c r="H86" s="1191"/>
      <c r="I86" s="1191"/>
      <c r="J86" s="1191"/>
      <c r="K86" s="1191"/>
      <c r="L86" s="1191"/>
      <c r="M86" s="1191"/>
      <c r="N86" s="1191"/>
      <c r="O86" s="1191"/>
      <c r="P86" s="1191"/>
      <c r="Q86" s="1191"/>
      <c r="R86" s="1191"/>
      <c r="S86" s="1191"/>
      <c r="T86" s="1191"/>
      <c r="U86" s="1191"/>
      <c r="V86" s="1191"/>
      <c r="W86" s="1191"/>
      <c r="X86" s="1191"/>
      <c r="Y86" s="1191"/>
      <c r="Z86" s="1191"/>
      <c r="AA86" s="1191"/>
      <c r="AB86" s="1191"/>
      <c r="AC86" s="1191"/>
      <c r="AD86" s="1191"/>
      <c r="AE86" s="1191"/>
      <c r="AF86" s="1191"/>
      <c r="AG86" s="1191"/>
      <c r="AH86" s="1191"/>
      <c r="AI86" s="1191"/>
      <c r="AJ86" s="1191"/>
      <c r="AK86" s="1191"/>
      <c r="AL86" s="970">
        <v>3415</v>
      </c>
      <c r="AM86" s="970"/>
      <c r="AN86" s="970"/>
      <c r="AO86" s="970"/>
      <c r="AP86" s="970"/>
      <c r="AQ86" s="347">
        <f>Ф3Заполн!AQ86</f>
        <v>0</v>
      </c>
      <c r="AR86" s="1281">
        <f>IF(Ф3Заполн!AR86&gt;0,Ф3Заполн!AR86,"-")</f>
        <v>68</v>
      </c>
      <c r="AS86" s="1281"/>
      <c r="AT86" s="1281"/>
      <c r="AU86" s="1281"/>
      <c r="AV86" s="1281"/>
      <c r="AW86" s="1281"/>
      <c r="AX86" s="1281"/>
      <c r="AY86" s="1281"/>
      <c r="AZ86" s="1281"/>
      <c r="BA86" s="1281"/>
      <c r="BB86" s="1281"/>
      <c r="BC86" s="1281"/>
      <c r="BD86" s="1281"/>
      <c r="BE86" s="1281"/>
      <c r="BF86" s="1281">
        <f>IF(Ф3Заполн!BF86&gt;0,Ф3Заполн!BF86,"-")</f>
        <v>1</v>
      </c>
      <c r="BG86" s="1281"/>
      <c r="BH86" s="1281"/>
      <c r="BI86" s="1281"/>
      <c r="BJ86" s="1281"/>
      <c r="BK86" s="1281"/>
      <c r="BL86" s="1281"/>
      <c r="BM86" s="1281"/>
      <c r="BN86" s="1281"/>
      <c r="BO86" s="1281"/>
      <c r="BP86" s="1281"/>
      <c r="BQ86" s="1281"/>
      <c r="BR86" s="1281"/>
      <c r="BS86" s="1281"/>
      <c r="BT86" s="2"/>
      <c r="BX86" s="73"/>
    </row>
    <row r="87" spans="2:76" ht="19.5" customHeight="1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</row>
    <row r="88" spans="2:76" ht="13.5" customHeight="1" x14ac:dyDescent="0.2">
      <c r="B88" s="1280" t="s">
        <v>184</v>
      </c>
      <c r="C88" s="1280"/>
      <c r="D88" s="1280"/>
      <c r="E88" s="1280"/>
      <c r="F88" s="1280"/>
      <c r="G88" s="1280"/>
      <c r="H88" s="1280"/>
      <c r="I88" s="1280"/>
      <c r="J88" s="1280"/>
      <c r="K88" s="1280"/>
      <c r="L88" s="1280"/>
      <c r="M88" s="1280"/>
      <c r="N88" s="1280"/>
      <c r="O88" s="1280"/>
      <c r="P88" s="1280"/>
      <c r="Q88" s="1282"/>
      <c r="R88" s="1282"/>
      <c r="S88" s="1282"/>
      <c r="T88" s="1282"/>
      <c r="U88" s="1282"/>
      <c r="V88" s="1282"/>
      <c r="W88" s="1282"/>
      <c r="X88" s="1282"/>
      <c r="Y88" s="1282"/>
      <c r="Z88" s="1282"/>
      <c r="AA88" s="1282"/>
      <c r="AB88" s="1282"/>
      <c r="AC88" s="1282"/>
      <c r="AD88" s="1282"/>
      <c r="AE88" s="1282"/>
      <c r="AF88" s="1280" t="str">
        <f>Ф3Заполн!$AF$88</f>
        <v>Чабаненко Євген Олекович</v>
      </c>
      <c r="AG88" s="1280"/>
      <c r="AH88" s="1280"/>
      <c r="AI88" s="1280"/>
      <c r="AJ88" s="1280"/>
      <c r="AK88" s="1280"/>
      <c r="AL88" s="1280"/>
      <c r="AM88" s="1280"/>
      <c r="AN88" s="1280"/>
      <c r="AO88" s="1280"/>
      <c r="AP88" s="1280"/>
      <c r="AQ88" s="1280"/>
      <c r="AR88" s="1280"/>
      <c r="AS88" s="1280"/>
      <c r="AT88" s="1280"/>
      <c r="AU88" s="1280"/>
      <c r="AV88" s="1280"/>
      <c r="AW88" s="1280"/>
      <c r="AX88" s="1280"/>
      <c r="AY88" s="1280"/>
      <c r="AZ88" s="1280"/>
      <c r="BA88" s="1280"/>
      <c r="BB88" s="1280"/>
      <c r="BC88" s="1280"/>
      <c r="BD88" s="1280"/>
      <c r="BE88" s="1280"/>
      <c r="BF88" s="1280"/>
      <c r="BG88" s="1280"/>
      <c r="BH88" s="1280"/>
      <c r="BI88" s="1280"/>
      <c r="BJ88" s="1280"/>
      <c r="BK88" s="1280"/>
      <c r="BL88" s="1280"/>
      <c r="BM88" s="1280"/>
      <c r="BN88" s="1280"/>
      <c r="BO88" s="1280"/>
      <c r="BP88" s="1280"/>
      <c r="BQ88" s="1280"/>
      <c r="BR88" s="1280"/>
      <c r="BS88" s="41"/>
      <c r="BT88" s="2"/>
    </row>
    <row r="89" spans="2:76" ht="13.5" customHeight="1" x14ac:dyDescent="0.2">
      <c r="B89" s="10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2"/>
    </row>
    <row r="90" spans="2:76" ht="13.5" customHeight="1" x14ac:dyDescent="0.2">
      <c r="B90" s="1280" t="s">
        <v>185</v>
      </c>
      <c r="C90" s="1280"/>
      <c r="D90" s="1280"/>
      <c r="E90" s="1280"/>
      <c r="F90" s="1280"/>
      <c r="G90" s="1280"/>
      <c r="H90" s="1280"/>
      <c r="I90" s="1280"/>
      <c r="J90" s="1280"/>
      <c r="K90" s="1280"/>
      <c r="L90" s="1280"/>
      <c r="M90" s="1280"/>
      <c r="N90" s="1280"/>
      <c r="O90" s="1280"/>
      <c r="P90" s="1280"/>
      <c r="Q90" s="1282"/>
      <c r="R90" s="1282"/>
      <c r="S90" s="1282"/>
      <c r="T90" s="1282"/>
      <c r="U90" s="1282"/>
      <c r="V90" s="1282"/>
      <c r="W90" s="1282"/>
      <c r="X90" s="1282"/>
      <c r="Y90" s="1282"/>
      <c r="Z90" s="1282"/>
      <c r="AA90" s="1282"/>
      <c r="AB90" s="1282"/>
      <c r="AC90" s="1282"/>
      <c r="AD90" s="1282"/>
      <c r="AE90" s="1282"/>
      <c r="AF90" s="1280" t="str">
        <f>Ф3Заполн!$AF$90</f>
        <v>Горіна Нінель Борисівна</v>
      </c>
      <c r="AG90" s="1280"/>
      <c r="AH90" s="1280"/>
      <c r="AI90" s="1280"/>
      <c r="AJ90" s="1280"/>
      <c r="AK90" s="1280"/>
      <c r="AL90" s="1280"/>
      <c r="AM90" s="1280"/>
      <c r="AN90" s="1280"/>
      <c r="AO90" s="1280"/>
      <c r="AP90" s="1280"/>
      <c r="AQ90" s="1280"/>
      <c r="AR90" s="1280"/>
      <c r="AS90" s="1280"/>
      <c r="AT90" s="1280"/>
      <c r="AU90" s="1280"/>
      <c r="AV90" s="1280"/>
      <c r="AW90" s="1280"/>
      <c r="AX90" s="1280"/>
      <c r="AY90" s="1280"/>
      <c r="AZ90" s="1280"/>
      <c r="BA90" s="1280"/>
      <c r="BB90" s="1280"/>
      <c r="BC90" s="1280"/>
      <c r="BD90" s="1280"/>
      <c r="BE90" s="1280"/>
      <c r="BF90" s="1280"/>
      <c r="BG90" s="1280"/>
      <c r="BH90" s="1280"/>
      <c r="BI90" s="1280"/>
      <c r="BJ90" s="1280"/>
      <c r="BK90" s="1280"/>
      <c r="BL90" s="1280"/>
      <c r="BM90" s="1280"/>
      <c r="BN90" s="1280"/>
      <c r="BO90" s="1280"/>
      <c r="BP90" s="1280"/>
      <c r="BQ90" s="1280"/>
      <c r="BR90" s="1280"/>
      <c r="BS90" s="1280"/>
      <c r="BT90" s="2"/>
    </row>
    <row r="91" spans="2:76" ht="13.5" customHeight="1" x14ac:dyDescent="0.2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359"/>
      <c r="AR91" s="106"/>
      <c r="AS91" s="106"/>
      <c r="AT91" s="106"/>
      <c r="AU91" s="104"/>
      <c r="AV91" s="104"/>
      <c r="AW91" s="104"/>
      <c r="AX91" s="104"/>
      <c r="AY91" s="104"/>
      <c r="AZ91" s="104"/>
      <c r="BA91" s="104"/>
      <c r="BB91" s="104"/>
      <c r="BC91" s="104"/>
      <c r="BD91" s="104"/>
      <c r="BE91" s="104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2"/>
    </row>
    <row r="92" spans="2:76" ht="13.5" customHeight="1" x14ac:dyDescent="0.2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359"/>
      <c r="AR92" s="106"/>
      <c r="AS92" s="106"/>
      <c r="AT92" s="106"/>
      <c r="AU92" s="104"/>
      <c r="AV92" s="104"/>
      <c r="AW92" s="104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2"/>
    </row>
    <row r="93" spans="2:76" ht="13.5" customHeight="1" x14ac:dyDescent="0.2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359"/>
      <c r="AR93" s="106"/>
      <c r="AS93" s="106"/>
      <c r="AT93" s="106"/>
      <c r="AU93" s="41"/>
      <c r="AV93" s="41"/>
      <c r="AW93" s="41"/>
      <c r="AX93" s="41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2"/>
    </row>
    <row r="94" spans="2:76" ht="13.5" customHeight="1" x14ac:dyDescent="0.2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359"/>
      <c r="AR94" s="106"/>
      <c r="AS94" s="106"/>
      <c r="AT94" s="106"/>
      <c r="AU94" s="104"/>
      <c r="AV94" s="104"/>
      <c r="AW94" s="104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2"/>
    </row>
    <row r="95" spans="2:76" ht="13.5" customHeight="1" x14ac:dyDescent="0.2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359"/>
      <c r="AR95" s="106"/>
      <c r="AS95" s="106"/>
      <c r="AT95" s="106"/>
      <c r="AU95" s="104"/>
      <c r="AV95" s="104"/>
      <c r="AW95" s="104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  <c r="BL95" s="104"/>
      <c r="BM95" s="104"/>
      <c r="BN95" s="104"/>
      <c r="BO95" s="104"/>
      <c r="BP95" s="104"/>
      <c r="BQ95" s="104"/>
      <c r="BR95" s="104"/>
      <c r="BS95" s="104"/>
      <c r="BT95" s="2"/>
    </row>
    <row r="96" spans="2:76" ht="13.5" customHeight="1" x14ac:dyDescent="0.2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3"/>
      <c r="AV96" s="43"/>
      <c r="AW96" s="43"/>
      <c r="AX96" s="43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  <c r="BL96" s="104"/>
      <c r="BM96" s="104"/>
      <c r="BN96" s="104"/>
      <c r="BO96" s="104"/>
      <c r="BP96" s="104"/>
      <c r="BQ96" s="104"/>
      <c r="BR96" s="104"/>
      <c r="BS96" s="104"/>
      <c r="BT96" s="2"/>
    </row>
    <row r="97" spans="2:72" ht="13.5" customHeight="1" x14ac:dyDescent="0.2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359"/>
      <c r="AR97" s="106"/>
      <c r="AS97" s="106"/>
      <c r="AT97" s="106"/>
      <c r="AU97" s="104"/>
      <c r="AV97" s="104"/>
      <c r="AW97" s="104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2"/>
    </row>
    <row r="98" spans="2:72" ht="13.5" customHeight="1" x14ac:dyDescent="0.2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3"/>
      <c r="AV98" s="43"/>
      <c r="AW98" s="43"/>
      <c r="AX98" s="43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  <c r="BL98" s="104"/>
      <c r="BM98" s="104"/>
      <c r="BN98" s="104"/>
      <c r="BO98" s="104"/>
      <c r="BP98" s="104"/>
      <c r="BQ98" s="104"/>
      <c r="BR98" s="104"/>
      <c r="BS98" s="104"/>
      <c r="BT98" s="2"/>
    </row>
    <row r="99" spans="2:72" ht="13.5" customHeight="1" x14ac:dyDescent="0.2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3"/>
      <c r="AV99" s="43"/>
      <c r="AW99" s="43"/>
      <c r="AX99" s="43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  <c r="BL99" s="104"/>
      <c r="BM99" s="104"/>
      <c r="BN99" s="104"/>
      <c r="BO99" s="104"/>
      <c r="BP99" s="104"/>
      <c r="BQ99" s="104"/>
      <c r="BR99" s="104"/>
      <c r="BS99" s="104"/>
      <c r="BT99" s="2"/>
    </row>
    <row r="100" spans="2:72" ht="13.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2:72" ht="13.5" customHeight="1" x14ac:dyDescent="0.2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2"/>
    </row>
    <row r="102" spans="2:72" ht="13.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2:72" ht="13.5" customHeight="1" x14ac:dyDescent="0.2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2"/>
    </row>
    <row r="104" spans="2:72" ht="13.5" customHeight="1" x14ac:dyDescent="0.2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2"/>
    </row>
    <row r="105" spans="2:72" ht="13.5" customHeight="1" x14ac:dyDescent="0.2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359"/>
      <c r="AR105" s="106"/>
      <c r="AS105" s="106"/>
      <c r="AT105" s="106"/>
      <c r="AU105" s="41"/>
      <c r="AV105" s="41"/>
      <c r="AW105" s="41"/>
      <c r="AX105" s="41"/>
      <c r="AY105" s="2"/>
      <c r="AZ105" s="2"/>
      <c r="BA105" s="2"/>
      <c r="BB105" s="2"/>
      <c r="BC105" s="2"/>
      <c r="BD105" s="2"/>
      <c r="BE105" s="2"/>
      <c r="BF105" s="2"/>
      <c r="BG105" s="2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2"/>
    </row>
    <row r="106" spans="2:72" ht="13.5" customHeight="1" x14ac:dyDescent="0.2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359"/>
      <c r="AR106" s="106"/>
      <c r="AS106" s="106"/>
      <c r="AT106" s="106"/>
      <c r="AU106" s="41"/>
      <c r="AV106" s="41"/>
      <c r="AW106" s="41"/>
      <c r="AX106" s="41"/>
      <c r="AY106" s="2"/>
      <c r="AZ106" s="2"/>
      <c r="BA106" s="2"/>
      <c r="BB106" s="2"/>
      <c r="BC106" s="2"/>
      <c r="BD106" s="2"/>
      <c r="BE106" s="2"/>
      <c r="BF106" s="2"/>
      <c r="BG106" s="2"/>
      <c r="BH106" s="104"/>
      <c r="BI106" s="104"/>
      <c r="BJ106" s="104"/>
      <c r="BK106" s="104"/>
      <c r="BL106" s="104"/>
      <c r="BM106" s="104"/>
      <c r="BN106" s="104"/>
      <c r="BO106" s="104"/>
      <c r="BP106" s="104"/>
      <c r="BQ106" s="104"/>
      <c r="BR106" s="104"/>
      <c r="BS106" s="104"/>
      <c r="BT106" s="2"/>
    </row>
    <row r="107" spans="2:72" ht="13.5" customHeight="1" x14ac:dyDescent="0.2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359"/>
      <c r="AR107" s="106"/>
      <c r="AS107" s="106"/>
      <c r="AT107" s="106"/>
      <c r="AU107" s="41"/>
      <c r="AV107" s="41"/>
      <c r="AW107" s="41"/>
      <c r="AX107" s="41"/>
      <c r="AY107" s="2"/>
      <c r="AZ107" s="2"/>
      <c r="BA107" s="2"/>
      <c r="BB107" s="2"/>
      <c r="BC107" s="2"/>
      <c r="BD107" s="2"/>
      <c r="BE107" s="2"/>
      <c r="BF107" s="2"/>
      <c r="BG107" s="2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2"/>
    </row>
    <row r="108" spans="2:72" ht="13.5" customHeight="1" x14ac:dyDescent="0.2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359"/>
      <c r="AR108" s="106"/>
      <c r="AS108" s="106"/>
      <c r="AT108" s="106"/>
      <c r="AU108" s="41"/>
      <c r="AV108" s="41"/>
      <c r="AW108" s="41"/>
      <c r="AX108" s="41"/>
      <c r="AY108" s="2"/>
      <c r="AZ108" s="2"/>
      <c r="BA108" s="2"/>
      <c r="BB108" s="2"/>
      <c r="BC108" s="2"/>
      <c r="BD108" s="2"/>
      <c r="BE108" s="2"/>
      <c r="BF108" s="2"/>
      <c r="BG108" s="2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  <c r="BR108" s="104"/>
      <c r="BS108" s="104"/>
      <c r="BT108" s="2"/>
    </row>
    <row r="109" spans="2:72" ht="13.5" customHeight="1" x14ac:dyDescent="0.2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359"/>
      <c r="AR109" s="106"/>
      <c r="AS109" s="106"/>
      <c r="AT109" s="106"/>
      <c r="AU109" s="41"/>
      <c r="AV109" s="41"/>
      <c r="AW109" s="41"/>
      <c r="AX109" s="41"/>
      <c r="AY109" s="2"/>
      <c r="AZ109" s="2"/>
      <c r="BA109" s="2"/>
      <c r="BB109" s="2"/>
      <c r="BC109" s="2"/>
      <c r="BD109" s="2"/>
      <c r="BE109" s="2"/>
      <c r="BF109" s="2"/>
      <c r="BG109" s="2"/>
      <c r="BH109" s="104"/>
      <c r="BI109" s="104"/>
      <c r="BJ109" s="104"/>
      <c r="BK109" s="104"/>
      <c r="BL109" s="104"/>
      <c r="BM109" s="104"/>
      <c r="BN109" s="104"/>
      <c r="BO109" s="104"/>
      <c r="BP109" s="104"/>
      <c r="BQ109" s="104"/>
      <c r="BR109" s="104"/>
      <c r="BS109" s="104"/>
      <c r="BT109" s="2"/>
    </row>
    <row r="110" spans="2:72" ht="13.5" customHeight="1" x14ac:dyDescent="0.2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4"/>
      <c r="AV110" s="44"/>
      <c r="AW110" s="44"/>
      <c r="AX110" s="44"/>
      <c r="AY110" s="2"/>
      <c r="AZ110" s="2"/>
      <c r="BA110" s="2"/>
      <c r="BB110" s="2"/>
      <c r="BC110" s="2"/>
      <c r="BD110" s="2"/>
      <c r="BE110" s="2"/>
      <c r="BF110" s="2"/>
      <c r="BG110" s="2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2"/>
    </row>
    <row r="111" spans="2:72" ht="13.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2:72" ht="13.5" customHeight="1" x14ac:dyDescent="0.2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2"/>
    </row>
    <row r="113" spans="2:72" ht="13.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2:72" ht="13.5" customHeight="1" x14ac:dyDescent="0.2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2"/>
    </row>
    <row r="115" spans="2:72" ht="13.5" customHeight="1" x14ac:dyDescent="0.2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2"/>
    </row>
    <row r="116" spans="2:72" ht="13.5" customHeight="1" x14ac:dyDescent="0.2"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361"/>
      <c r="AR116" s="109"/>
      <c r="AS116" s="109"/>
      <c r="AT116" s="109"/>
      <c r="AU116" s="41"/>
      <c r="AV116" s="41"/>
      <c r="AW116" s="41"/>
      <c r="AX116" s="41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2"/>
    </row>
    <row r="117" spans="2:72" ht="13.5" customHeight="1" x14ac:dyDescent="0.2"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361"/>
      <c r="AR117" s="109"/>
      <c r="AS117" s="109"/>
      <c r="AT117" s="109"/>
      <c r="AU117" s="41"/>
      <c r="AV117" s="41"/>
      <c r="AW117" s="41"/>
      <c r="AX117" s="41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2"/>
    </row>
    <row r="118" spans="2:72" ht="13.5" customHeight="1" x14ac:dyDescent="0.2"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361"/>
      <c r="AR118" s="109"/>
      <c r="AS118" s="109"/>
      <c r="AT118" s="109"/>
      <c r="AU118" s="41"/>
      <c r="AV118" s="41"/>
      <c r="AW118" s="41"/>
      <c r="AX118" s="41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2"/>
    </row>
    <row r="119" spans="2:72" ht="13.5" customHeight="1" x14ac:dyDescent="0.2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361"/>
      <c r="AR119" s="109"/>
      <c r="AS119" s="109"/>
      <c r="AT119" s="109"/>
      <c r="AU119" s="41"/>
      <c r="AV119" s="41"/>
      <c r="AW119" s="41"/>
      <c r="AX119" s="41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2"/>
    </row>
    <row r="120" spans="2:72" ht="13.5" customHeight="1" x14ac:dyDescent="0.2"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361"/>
      <c r="AR120" s="109"/>
      <c r="AS120" s="109"/>
      <c r="AT120" s="109"/>
      <c r="AU120" s="41"/>
      <c r="AV120" s="41"/>
      <c r="AW120" s="41"/>
      <c r="AX120" s="41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2"/>
    </row>
    <row r="121" spans="2:72" ht="13.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2:72" ht="13.5" customHeight="1" x14ac:dyDescent="0.2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2:72" ht="13.5" customHeight="1" x14ac:dyDescent="0.2">
      <c r="B123" s="4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2:72" ht="13.5" customHeight="1" x14ac:dyDescent="0.2"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2:72" ht="13.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2:72" ht="13.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2:72" ht="13.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2:72" ht="13.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pans="2:72" ht="13.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</row>
    <row r="130" spans="2:72" ht="13.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</row>
    <row r="131" spans="2:72" ht="13.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</row>
    <row r="132" spans="2:72" ht="13.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</row>
    <row r="133" spans="2:72" ht="13.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</row>
    <row r="134" spans="2:72" ht="13.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</row>
    <row r="135" spans="2:72" ht="13.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</row>
    <row r="136" spans="2:72" ht="13.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</row>
    <row r="137" spans="2:72" ht="13.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</row>
    <row r="138" spans="2:72" ht="13.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</row>
    <row r="139" spans="2:72" ht="13.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</row>
    <row r="140" spans="2:72" ht="13.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</row>
    <row r="141" spans="2:72" ht="13.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</row>
    <row r="142" spans="2:72" ht="13.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</row>
    <row r="143" spans="2:72" ht="13.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</row>
    <row r="144" spans="2:72" ht="13.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</row>
    <row r="145" spans="2:72" ht="13.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2:72" ht="13.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2:72" ht="13.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2:72" ht="13.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2:72" ht="13.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2:72" ht="13.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2:72" ht="13.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2:72" ht="13.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2:72" ht="13.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2:72" ht="13.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2:72" ht="13.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2:72" ht="13.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2:72" ht="13.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2:72" ht="13.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2:72" ht="13.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2:72" ht="13.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2:72" ht="13.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2:72" ht="13.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2:72" ht="13.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2:72" ht="13.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2:72" ht="13.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2:72" ht="13.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2:72" ht="13.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2:72" ht="13.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2:72" ht="13.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2:72" ht="13.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2:72" ht="13.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2:72" ht="13.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2:72" ht="13.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2:72" ht="13.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2:72" ht="13.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2:72" ht="13.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pans="2:72" ht="13.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</row>
    <row r="178" spans="2:72" ht="13.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</row>
    <row r="179" spans="2:72" ht="13.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</row>
    <row r="180" spans="2:72" ht="13.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</row>
    <row r="181" spans="2:72" ht="13.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</row>
    <row r="182" spans="2:72" ht="13.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</row>
    <row r="183" spans="2:72" ht="13.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</row>
    <row r="184" spans="2:72" ht="13.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</row>
    <row r="185" spans="2:72" ht="13.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</row>
    <row r="186" spans="2:72" ht="13.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</row>
    <row r="187" spans="2:72" ht="13.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</row>
    <row r="188" spans="2:72" ht="13.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</row>
    <row r="189" spans="2:72" ht="13.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</row>
    <row r="190" spans="2:72" ht="13.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</row>
    <row r="191" spans="2:72" ht="13.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</row>
    <row r="192" spans="2:72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</row>
  </sheetData>
  <sheetProtection formatCells="0" formatColumns="0" formatRows="0"/>
  <mergeCells count="303">
    <mergeCell ref="B88:P88"/>
    <mergeCell ref="B90:P90"/>
    <mergeCell ref="B85:AK85"/>
    <mergeCell ref="AL85:AP85"/>
    <mergeCell ref="AR85:BE85"/>
    <mergeCell ref="BF85:BS85"/>
    <mergeCell ref="B86:AK86"/>
    <mergeCell ref="AL86:AP86"/>
    <mergeCell ref="AR86:BE86"/>
    <mergeCell ref="BF86:BS86"/>
    <mergeCell ref="Q90:AE90"/>
    <mergeCell ref="AF90:AU90"/>
    <mergeCell ref="AV90:BJ90"/>
    <mergeCell ref="BK90:BS90"/>
    <mergeCell ref="Q88:AE88"/>
    <mergeCell ref="AF88:AU88"/>
    <mergeCell ref="AV88:BJ88"/>
    <mergeCell ref="BK88:BR88"/>
    <mergeCell ref="B83:AK83"/>
    <mergeCell ref="AL83:AP83"/>
    <mergeCell ref="AR83:BE83"/>
    <mergeCell ref="BF83:BS83"/>
    <mergeCell ref="B84:AK84"/>
    <mergeCell ref="AL84:AP84"/>
    <mergeCell ref="AR84:BE84"/>
    <mergeCell ref="BF84:BS84"/>
    <mergeCell ref="B79:AK79"/>
    <mergeCell ref="AL79:AP79"/>
    <mergeCell ref="AR79:BE79"/>
    <mergeCell ref="BF79:BS79"/>
    <mergeCell ref="B82:AK82"/>
    <mergeCell ref="AL82:AP82"/>
    <mergeCell ref="AR82:BE82"/>
    <mergeCell ref="BF82:BS82"/>
    <mergeCell ref="B77:AK77"/>
    <mergeCell ref="AL77:AP77"/>
    <mergeCell ref="AS77:BD77"/>
    <mergeCell ref="BG77:BR77"/>
    <mergeCell ref="B78:AK78"/>
    <mergeCell ref="AL78:AP78"/>
    <mergeCell ref="AS78:BD78"/>
    <mergeCell ref="BG78:BR78"/>
    <mergeCell ref="B75:AK75"/>
    <mergeCell ref="AL75:AP75"/>
    <mergeCell ref="AS75:BD75"/>
    <mergeCell ref="BG75:BR75"/>
    <mergeCell ref="B76:AK76"/>
    <mergeCell ref="AL76:AP76"/>
    <mergeCell ref="AS76:BD76"/>
    <mergeCell ref="BG76:BR76"/>
    <mergeCell ref="B73:AK73"/>
    <mergeCell ref="AL73:AP73"/>
    <mergeCell ref="AS73:BD73"/>
    <mergeCell ref="BG73:BR73"/>
    <mergeCell ref="B74:AK74"/>
    <mergeCell ref="AL74:AP74"/>
    <mergeCell ref="AS74:BD74"/>
    <mergeCell ref="BG74:BR74"/>
    <mergeCell ref="BG70:BR71"/>
    <mergeCell ref="BS70:BS71"/>
    <mergeCell ref="B71:AK71"/>
    <mergeCell ref="B72:AK72"/>
    <mergeCell ref="AL72:AP72"/>
    <mergeCell ref="AS72:BD72"/>
    <mergeCell ref="BG72:BR72"/>
    <mergeCell ref="B69:AK69"/>
    <mergeCell ref="AL69:AP69"/>
    <mergeCell ref="AR69:BE69"/>
    <mergeCell ref="BF69:BS69"/>
    <mergeCell ref="B70:AK70"/>
    <mergeCell ref="AL70:AP71"/>
    <mergeCell ref="AR70:AR71"/>
    <mergeCell ref="AS70:BD71"/>
    <mergeCell ref="BE70:BE71"/>
    <mergeCell ref="BF70:BF71"/>
    <mergeCell ref="B67:AK67"/>
    <mergeCell ref="AL67:AP67"/>
    <mergeCell ref="AR67:BE67"/>
    <mergeCell ref="BF67:BS67"/>
    <mergeCell ref="B68:AK68"/>
    <mergeCell ref="AL68:AP68"/>
    <mergeCell ref="AR68:BE68"/>
    <mergeCell ref="BF68:BS68"/>
    <mergeCell ref="B63:AK63"/>
    <mergeCell ref="AL63:AP63"/>
    <mergeCell ref="AR63:BE63"/>
    <mergeCell ref="BF63:BS63"/>
    <mergeCell ref="B64:AK64"/>
    <mergeCell ref="AL64:AP66"/>
    <mergeCell ref="AR64:BE66"/>
    <mergeCell ref="BF64:BS66"/>
    <mergeCell ref="B65:AK65"/>
    <mergeCell ref="B66:AK66"/>
    <mergeCell ref="B61:AK61"/>
    <mergeCell ref="AL61:AP61"/>
    <mergeCell ref="AS61:BD61"/>
    <mergeCell ref="BG61:BR61"/>
    <mergeCell ref="B62:AK62"/>
    <mergeCell ref="AL62:AP62"/>
    <mergeCell ref="AS62:BD62"/>
    <mergeCell ref="BG62:BR62"/>
    <mergeCell ref="B59:AK59"/>
    <mergeCell ref="AL59:AP59"/>
    <mergeCell ref="AS59:BD59"/>
    <mergeCell ref="BG59:BR59"/>
    <mergeCell ref="B60:AK60"/>
    <mergeCell ref="AL60:AP60"/>
    <mergeCell ref="AS60:BD60"/>
    <mergeCell ref="BG60:BR60"/>
    <mergeCell ref="BG56:BR57"/>
    <mergeCell ref="BS56:BS57"/>
    <mergeCell ref="B57:AK57"/>
    <mergeCell ref="B58:AK58"/>
    <mergeCell ref="AL58:AP58"/>
    <mergeCell ref="AS58:BD58"/>
    <mergeCell ref="BG58:BR58"/>
    <mergeCell ref="B55:AK55"/>
    <mergeCell ref="AL55:AP55"/>
    <mergeCell ref="AR55:BE55"/>
    <mergeCell ref="BF55:BS55"/>
    <mergeCell ref="B56:AK56"/>
    <mergeCell ref="AL56:AP57"/>
    <mergeCell ref="AR56:AR57"/>
    <mergeCell ref="AS56:BD57"/>
    <mergeCell ref="BE56:BE57"/>
    <mergeCell ref="BF56:BF57"/>
    <mergeCell ref="B53:AK53"/>
    <mergeCell ref="AL53:AP53"/>
    <mergeCell ref="AR53:BE53"/>
    <mergeCell ref="BF53:BS53"/>
    <mergeCell ref="B54:AK54"/>
    <mergeCell ref="AL54:AP54"/>
    <mergeCell ref="AR54:BE54"/>
    <mergeCell ref="BF54:BS54"/>
    <mergeCell ref="B51:AK51"/>
    <mergeCell ref="AL51:AP51"/>
    <mergeCell ref="AR51:BE51"/>
    <mergeCell ref="BF51:BS51"/>
    <mergeCell ref="B52:AK52"/>
    <mergeCell ref="AL52:AP52"/>
    <mergeCell ref="AR52:BE52"/>
    <mergeCell ref="BF52:BS52"/>
    <mergeCell ref="B48:AK48"/>
    <mergeCell ref="AL48:AP48"/>
    <mergeCell ref="AR48:BE48"/>
    <mergeCell ref="BF48:BS48"/>
    <mergeCell ref="B49:AK49"/>
    <mergeCell ref="AL49:AP50"/>
    <mergeCell ref="AR49:BE50"/>
    <mergeCell ref="BF49:BS50"/>
    <mergeCell ref="B50:AK50"/>
    <mergeCell ref="B45:AK45"/>
    <mergeCell ref="AL45:AP47"/>
    <mergeCell ref="AR45:BE47"/>
    <mergeCell ref="BF45:BS47"/>
    <mergeCell ref="B46:AK46"/>
    <mergeCell ref="B47:AK47"/>
    <mergeCell ref="B43:AK43"/>
    <mergeCell ref="AL43:AP43"/>
    <mergeCell ref="AS43:BD43"/>
    <mergeCell ref="BG43:BR43"/>
    <mergeCell ref="B44:AK44"/>
    <mergeCell ref="AL44:AP44"/>
    <mergeCell ref="AR44:BE44"/>
    <mergeCell ref="BF44:BS44"/>
    <mergeCell ref="B41:AK41"/>
    <mergeCell ref="AL41:AP41"/>
    <mergeCell ref="AS41:BD41"/>
    <mergeCell ref="BG41:BR41"/>
    <mergeCell ref="B42:AK42"/>
    <mergeCell ref="AL42:AP42"/>
    <mergeCell ref="AS42:BD42"/>
    <mergeCell ref="BG42:BR42"/>
    <mergeCell ref="B39:AK39"/>
    <mergeCell ref="AL39:AP39"/>
    <mergeCell ref="AS39:BD39"/>
    <mergeCell ref="BG39:BR39"/>
    <mergeCell ref="B40:AK40"/>
    <mergeCell ref="AL40:AP40"/>
    <mergeCell ref="AS40:BD40"/>
    <mergeCell ref="BG40:BR40"/>
    <mergeCell ref="B37:AK37"/>
    <mergeCell ref="AL37:AP37"/>
    <mergeCell ref="AS37:BD37"/>
    <mergeCell ref="BG37:BR37"/>
    <mergeCell ref="B38:AK38"/>
    <mergeCell ref="AL38:AP38"/>
    <mergeCell ref="AS38:BD38"/>
    <mergeCell ref="BG38:BR38"/>
    <mergeCell ref="B35:AK35"/>
    <mergeCell ref="AL35:AP35"/>
    <mergeCell ref="AS35:BD35"/>
    <mergeCell ref="BG35:BR35"/>
    <mergeCell ref="B36:AK36"/>
    <mergeCell ref="AL36:AP36"/>
    <mergeCell ref="AS36:BD36"/>
    <mergeCell ref="BG36:BR36"/>
    <mergeCell ref="B33:AK33"/>
    <mergeCell ref="AL33:AP33"/>
    <mergeCell ref="AS33:BD33"/>
    <mergeCell ref="BG33:BR33"/>
    <mergeCell ref="B34:AK34"/>
    <mergeCell ref="AL34:AP34"/>
    <mergeCell ref="AS34:BD34"/>
    <mergeCell ref="BG34:BR34"/>
    <mergeCell ref="BG30:BR31"/>
    <mergeCell ref="BS30:BS31"/>
    <mergeCell ref="B31:AK31"/>
    <mergeCell ref="B32:AK32"/>
    <mergeCell ref="AL32:AP32"/>
    <mergeCell ref="AS32:BD32"/>
    <mergeCell ref="BG32:BR32"/>
    <mergeCell ref="B29:AK29"/>
    <mergeCell ref="AL29:AP29"/>
    <mergeCell ref="AR29:BE29"/>
    <mergeCell ref="BF29:BS29"/>
    <mergeCell ref="B30:AK30"/>
    <mergeCell ref="AL30:AP31"/>
    <mergeCell ref="AR30:AR31"/>
    <mergeCell ref="AS30:BD31"/>
    <mergeCell ref="BE30:BE31"/>
    <mergeCell ref="BF30:BF31"/>
    <mergeCell ref="AQ30:AQ31"/>
    <mergeCell ref="B27:AK27"/>
    <mergeCell ref="AL27:AP27"/>
    <mergeCell ref="AR27:BE27"/>
    <mergeCell ref="BF27:BS27"/>
    <mergeCell ref="B28:AK28"/>
    <mergeCell ref="AL28:AP28"/>
    <mergeCell ref="AR28:BE28"/>
    <mergeCell ref="BF28:BS28"/>
    <mergeCell ref="B25:AK25"/>
    <mergeCell ref="AL25:AP25"/>
    <mergeCell ref="AR25:BE25"/>
    <mergeCell ref="BF25:BS25"/>
    <mergeCell ref="B26:AK26"/>
    <mergeCell ref="AL26:AP26"/>
    <mergeCell ref="AR26:BE26"/>
    <mergeCell ref="BF26:BS26"/>
    <mergeCell ref="B23:AK23"/>
    <mergeCell ref="AL23:AP23"/>
    <mergeCell ref="AR23:BE23"/>
    <mergeCell ref="BF23:BS23"/>
    <mergeCell ref="B24:AK24"/>
    <mergeCell ref="AL24:AP24"/>
    <mergeCell ref="AR24:BE24"/>
    <mergeCell ref="BF24:BS24"/>
    <mergeCell ref="B21:AK21"/>
    <mergeCell ref="AL21:AP21"/>
    <mergeCell ref="AR21:BE21"/>
    <mergeCell ref="BF21:BS21"/>
    <mergeCell ref="B22:AK22"/>
    <mergeCell ref="AL22:AP22"/>
    <mergeCell ref="AR22:BE22"/>
    <mergeCell ref="BF22:BS22"/>
    <mergeCell ref="B19:AK19"/>
    <mergeCell ref="AL19:AP19"/>
    <mergeCell ref="AR19:BE19"/>
    <mergeCell ref="BF19:BS19"/>
    <mergeCell ref="B20:AK20"/>
    <mergeCell ref="AL20:AP20"/>
    <mergeCell ref="AR20:BE20"/>
    <mergeCell ref="BF20:BS20"/>
    <mergeCell ref="B17:AK17"/>
    <mergeCell ref="AL17:AP17"/>
    <mergeCell ref="AR17:BE17"/>
    <mergeCell ref="BF17:BS17"/>
    <mergeCell ref="B18:AK18"/>
    <mergeCell ref="AL18:AP18"/>
    <mergeCell ref="AR18:BE18"/>
    <mergeCell ref="BF18:BS18"/>
    <mergeCell ref="B13:AK13"/>
    <mergeCell ref="AL13:AP13"/>
    <mergeCell ref="AR13:BE13"/>
    <mergeCell ref="BF13:BS13"/>
    <mergeCell ref="B14:AK14"/>
    <mergeCell ref="AL14:AP16"/>
    <mergeCell ref="AR14:BE16"/>
    <mergeCell ref="BF14:BS16"/>
    <mergeCell ref="B15:AK15"/>
    <mergeCell ref="B16:AK16"/>
    <mergeCell ref="AO10:AW10"/>
    <mergeCell ref="AX10:BI10"/>
    <mergeCell ref="BJ10:BR10"/>
    <mergeCell ref="B12:AK12"/>
    <mergeCell ref="AL12:AP12"/>
    <mergeCell ref="AR12:BE12"/>
    <mergeCell ref="BF12:BS12"/>
    <mergeCell ref="K5:AX5"/>
    <mergeCell ref="B7:BR7"/>
    <mergeCell ref="B8:AB8"/>
    <mergeCell ref="AC8:AE8"/>
    <mergeCell ref="AF8:AH8"/>
    <mergeCell ref="AI8:BR8"/>
    <mergeCell ref="BJ2:BR2"/>
    <mergeCell ref="B3:BI3"/>
    <mergeCell ref="BJ3:BL3"/>
    <mergeCell ref="BM3:BO3"/>
    <mergeCell ref="BP3:BR3"/>
    <mergeCell ref="B4:J4"/>
    <mergeCell ref="K4:AX4"/>
    <mergeCell ref="BA4:BI4"/>
    <mergeCell ref="BJ4:BR4"/>
  </mergeCells>
  <pageMargins left="0.39370078740157483" right="0.39370078740157483" top="0.39370078740157483" bottom="0.39370078740157483" header="0.11811023622047245" footer="0.11811023622047245"/>
  <pageSetup paperSize="9" scale="95" orientation="portrait" blackAndWhite="1" r:id="rId1"/>
  <rowBreaks count="1" manualBreakCount="1">
    <brk id="44" max="6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B050"/>
    <pageSetUpPr fitToPage="1"/>
  </sheetPr>
  <dimension ref="A1:DQ143"/>
  <sheetViews>
    <sheetView showGridLines="0" showZeros="0" tabSelected="1" view="pageBreakPreview" topLeftCell="A40" zoomScale="80" zoomScaleSheetLayoutView="80" workbookViewId="0">
      <selection activeCell="AZ64" sqref="AZ64"/>
    </sheetView>
  </sheetViews>
  <sheetFormatPr defaultColWidth="1.5703125" defaultRowHeight="12.75" x14ac:dyDescent="0.2"/>
  <cols>
    <col min="1" max="5" width="3.85546875" style="1" customWidth="1"/>
    <col min="6" max="6" width="2.5703125" style="1" customWidth="1"/>
    <col min="7" max="7" width="3.85546875" style="1" customWidth="1"/>
    <col min="8" max="8" width="2.85546875" style="1" customWidth="1"/>
    <col min="9" max="9" width="3.85546875" style="1" customWidth="1"/>
    <col min="10" max="10" width="1.85546875" style="1" customWidth="1"/>
    <col min="11" max="11" width="3.42578125" style="1" customWidth="1"/>
    <col min="12" max="13" width="1.28515625" style="1" customWidth="1"/>
    <col min="14" max="14" width="2.5703125" style="1" customWidth="1"/>
    <col min="15" max="15" width="1.28515625" style="1" customWidth="1"/>
    <col min="16" max="16" width="7" style="1" customWidth="1"/>
    <col min="17" max="23" width="2" style="1" customWidth="1"/>
    <col min="24" max="29" width="1.5703125" style="1" customWidth="1"/>
    <col min="30" max="36" width="1.85546875" style="1" customWidth="1"/>
    <col min="37" max="42" width="1.5703125" style="1" customWidth="1"/>
    <col min="43" max="49" width="2.140625" style="1" customWidth="1"/>
    <col min="50" max="62" width="1.7109375" style="1" customWidth="1"/>
    <col min="63" max="63" width="1.28515625" style="1" customWidth="1"/>
    <col min="64" max="64" width="2.7109375" style="1" customWidth="1"/>
    <col min="65" max="71" width="1.28515625" style="1" customWidth="1"/>
    <col min="72" max="73" width="1.28515625" style="3" customWidth="1"/>
    <col min="74" max="121" width="1.28515625" style="1" customWidth="1"/>
    <col min="122" max="250" width="1.5703125" style="1"/>
    <col min="251" max="322" width="1.28515625" style="1" customWidth="1"/>
    <col min="323" max="326" width="10.140625" style="1" customWidth="1"/>
    <col min="327" max="377" width="1.28515625" style="1" customWidth="1"/>
    <col min="378" max="506" width="1.5703125" style="1"/>
    <col min="507" max="578" width="1.28515625" style="1" customWidth="1"/>
    <col min="579" max="582" width="10.140625" style="1" customWidth="1"/>
    <col min="583" max="633" width="1.28515625" style="1" customWidth="1"/>
    <col min="634" max="762" width="1.5703125" style="1"/>
    <col min="763" max="834" width="1.28515625" style="1" customWidth="1"/>
    <col min="835" max="838" width="10.140625" style="1" customWidth="1"/>
    <col min="839" max="889" width="1.28515625" style="1" customWidth="1"/>
    <col min="890" max="1018" width="1.5703125" style="1"/>
    <col min="1019" max="1090" width="1.28515625" style="1" customWidth="1"/>
    <col min="1091" max="1094" width="10.140625" style="1" customWidth="1"/>
    <col min="1095" max="1145" width="1.28515625" style="1" customWidth="1"/>
    <col min="1146" max="1274" width="1.5703125" style="1"/>
    <col min="1275" max="1346" width="1.28515625" style="1" customWidth="1"/>
    <col min="1347" max="1350" width="10.140625" style="1" customWidth="1"/>
    <col min="1351" max="1401" width="1.28515625" style="1" customWidth="1"/>
    <col min="1402" max="1530" width="1.5703125" style="1"/>
    <col min="1531" max="1602" width="1.28515625" style="1" customWidth="1"/>
    <col min="1603" max="1606" width="10.140625" style="1" customWidth="1"/>
    <col min="1607" max="1657" width="1.28515625" style="1" customWidth="1"/>
    <col min="1658" max="1786" width="1.5703125" style="1"/>
    <col min="1787" max="1858" width="1.28515625" style="1" customWidth="1"/>
    <col min="1859" max="1862" width="10.140625" style="1" customWidth="1"/>
    <col min="1863" max="1913" width="1.28515625" style="1" customWidth="1"/>
    <col min="1914" max="2042" width="1.5703125" style="1"/>
    <col min="2043" max="2114" width="1.28515625" style="1" customWidth="1"/>
    <col min="2115" max="2118" width="10.140625" style="1" customWidth="1"/>
    <col min="2119" max="2169" width="1.28515625" style="1" customWidth="1"/>
    <col min="2170" max="2298" width="1.5703125" style="1"/>
    <col min="2299" max="2370" width="1.28515625" style="1" customWidth="1"/>
    <col min="2371" max="2374" width="10.140625" style="1" customWidth="1"/>
    <col min="2375" max="2425" width="1.28515625" style="1" customWidth="1"/>
    <col min="2426" max="2554" width="1.5703125" style="1"/>
    <col min="2555" max="2626" width="1.28515625" style="1" customWidth="1"/>
    <col min="2627" max="2630" width="10.140625" style="1" customWidth="1"/>
    <col min="2631" max="2681" width="1.28515625" style="1" customWidth="1"/>
    <col min="2682" max="2810" width="1.5703125" style="1"/>
    <col min="2811" max="2882" width="1.28515625" style="1" customWidth="1"/>
    <col min="2883" max="2886" width="10.140625" style="1" customWidth="1"/>
    <col min="2887" max="2937" width="1.28515625" style="1" customWidth="1"/>
    <col min="2938" max="3066" width="1.5703125" style="1"/>
    <col min="3067" max="3138" width="1.28515625" style="1" customWidth="1"/>
    <col min="3139" max="3142" width="10.140625" style="1" customWidth="1"/>
    <col min="3143" max="3193" width="1.28515625" style="1" customWidth="1"/>
    <col min="3194" max="3322" width="1.5703125" style="1"/>
    <col min="3323" max="3394" width="1.28515625" style="1" customWidth="1"/>
    <col min="3395" max="3398" width="10.140625" style="1" customWidth="1"/>
    <col min="3399" max="3449" width="1.28515625" style="1" customWidth="1"/>
    <col min="3450" max="3578" width="1.5703125" style="1"/>
    <col min="3579" max="3650" width="1.28515625" style="1" customWidth="1"/>
    <col min="3651" max="3654" width="10.140625" style="1" customWidth="1"/>
    <col min="3655" max="3705" width="1.28515625" style="1" customWidth="1"/>
    <col min="3706" max="3834" width="1.5703125" style="1"/>
    <col min="3835" max="3906" width="1.28515625" style="1" customWidth="1"/>
    <col min="3907" max="3910" width="10.140625" style="1" customWidth="1"/>
    <col min="3911" max="3961" width="1.28515625" style="1" customWidth="1"/>
    <col min="3962" max="4090" width="1.5703125" style="1"/>
    <col min="4091" max="4162" width="1.28515625" style="1" customWidth="1"/>
    <col min="4163" max="4166" width="10.140625" style="1" customWidth="1"/>
    <col min="4167" max="4217" width="1.28515625" style="1" customWidth="1"/>
    <col min="4218" max="4346" width="1.5703125" style="1"/>
    <col min="4347" max="4418" width="1.28515625" style="1" customWidth="1"/>
    <col min="4419" max="4422" width="10.140625" style="1" customWidth="1"/>
    <col min="4423" max="4473" width="1.28515625" style="1" customWidth="1"/>
    <col min="4474" max="4602" width="1.5703125" style="1"/>
    <col min="4603" max="4674" width="1.28515625" style="1" customWidth="1"/>
    <col min="4675" max="4678" width="10.140625" style="1" customWidth="1"/>
    <col min="4679" max="4729" width="1.28515625" style="1" customWidth="1"/>
    <col min="4730" max="4858" width="1.5703125" style="1"/>
    <col min="4859" max="4930" width="1.28515625" style="1" customWidth="1"/>
    <col min="4931" max="4934" width="10.140625" style="1" customWidth="1"/>
    <col min="4935" max="4985" width="1.28515625" style="1" customWidth="1"/>
    <col min="4986" max="5114" width="1.5703125" style="1"/>
    <col min="5115" max="5186" width="1.28515625" style="1" customWidth="1"/>
    <col min="5187" max="5190" width="10.140625" style="1" customWidth="1"/>
    <col min="5191" max="5241" width="1.28515625" style="1" customWidth="1"/>
    <col min="5242" max="5370" width="1.5703125" style="1"/>
    <col min="5371" max="5442" width="1.28515625" style="1" customWidth="1"/>
    <col min="5443" max="5446" width="10.140625" style="1" customWidth="1"/>
    <col min="5447" max="5497" width="1.28515625" style="1" customWidth="1"/>
    <col min="5498" max="5626" width="1.5703125" style="1"/>
    <col min="5627" max="5698" width="1.28515625" style="1" customWidth="1"/>
    <col min="5699" max="5702" width="10.140625" style="1" customWidth="1"/>
    <col min="5703" max="5753" width="1.28515625" style="1" customWidth="1"/>
    <col min="5754" max="5882" width="1.5703125" style="1"/>
    <col min="5883" max="5954" width="1.28515625" style="1" customWidth="1"/>
    <col min="5955" max="5958" width="10.140625" style="1" customWidth="1"/>
    <col min="5959" max="6009" width="1.28515625" style="1" customWidth="1"/>
    <col min="6010" max="6138" width="1.5703125" style="1"/>
    <col min="6139" max="6210" width="1.28515625" style="1" customWidth="1"/>
    <col min="6211" max="6214" width="10.140625" style="1" customWidth="1"/>
    <col min="6215" max="6265" width="1.28515625" style="1" customWidth="1"/>
    <col min="6266" max="6394" width="1.5703125" style="1"/>
    <col min="6395" max="6466" width="1.28515625" style="1" customWidth="1"/>
    <col min="6467" max="6470" width="10.140625" style="1" customWidth="1"/>
    <col min="6471" max="6521" width="1.28515625" style="1" customWidth="1"/>
    <col min="6522" max="6650" width="1.5703125" style="1"/>
    <col min="6651" max="6722" width="1.28515625" style="1" customWidth="1"/>
    <col min="6723" max="6726" width="10.140625" style="1" customWidth="1"/>
    <col min="6727" max="6777" width="1.28515625" style="1" customWidth="1"/>
    <col min="6778" max="6906" width="1.5703125" style="1"/>
    <col min="6907" max="6978" width="1.28515625" style="1" customWidth="1"/>
    <col min="6979" max="6982" width="10.140625" style="1" customWidth="1"/>
    <col min="6983" max="7033" width="1.28515625" style="1" customWidth="1"/>
    <col min="7034" max="7162" width="1.5703125" style="1"/>
    <col min="7163" max="7234" width="1.28515625" style="1" customWidth="1"/>
    <col min="7235" max="7238" width="10.140625" style="1" customWidth="1"/>
    <col min="7239" max="7289" width="1.28515625" style="1" customWidth="1"/>
    <col min="7290" max="7418" width="1.5703125" style="1"/>
    <col min="7419" max="7490" width="1.28515625" style="1" customWidth="1"/>
    <col min="7491" max="7494" width="10.140625" style="1" customWidth="1"/>
    <col min="7495" max="7545" width="1.28515625" style="1" customWidth="1"/>
    <col min="7546" max="7674" width="1.5703125" style="1"/>
    <col min="7675" max="7746" width="1.28515625" style="1" customWidth="1"/>
    <col min="7747" max="7750" width="10.140625" style="1" customWidth="1"/>
    <col min="7751" max="7801" width="1.28515625" style="1" customWidth="1"/>
    <col min="7802" max="7930" width="1.5703125" style="1"/>
    <col min="7931" max="8002" width="1.28515625" style="1" customWidth="1"/>
    <col min="8003" max="8006" width="10.140625" style="1" customWidth="1"/>
    <col min="8007" max="8057" width="1.28515625" style="1" customWidth="1"/>
    <col min="8058" max="8186" width="1.5703125" style="1"/>
    <col min="8187" max="8258" width="1.28515625" style="1" customWidth="1"/>
    <col min="8259" max="8262" width="10.140625" style="1" customWidth="1"/>
    <col min="8263" max="8313" width="1.28515625" style="1" customWidth="1"/>
    <col min="8314" max="8442" width="1.5703125" style="1"/>
    <col min="8443" max="8514" width="1.28515625" style="1" customWidth="1"/>
    <col min="8515" max="8518" width="10.140625" style="1" customWidth="1"/>
    <col min="8519" max="8569" width="1.28515625" style="1" customWidth="1"/>
    <col min="8570" max="8698" width="1.5703125" style="1"/>
    <col min="8699" max="8770" width="1.28515625" style="1" customWidth="1"/>
    <col min="8771" max="8774" width="10.140625" style="1" customWidth="1"/>
    <col min="8775" max="8825" width="1.28515625" style="1" customWidth="1"/>
    <col min="8826" max="8954" width="1.5703125" style="1"/>
    <col min="8955" max="9026" width="1.28515625" style="1" customWidth="1"/>
    <col min="9027" max="9030" width="10.140625" style="1" customWidth="1"/>
    <col min="9031" max="9081" width="1.28515625" style="1" customWidth="1"/>
    <col min="9082" max="9210" width="1.5703125" style="1"/>
    <col min="9211" max="9282" width="1.28515625" style="1" customWidth="1"/>
    <col min="9283" max="9286" width="10.140625" style="1" customWidth="1"/>
    <col min="9287" max="9337" width="1.28515625" style="1" customWidth="1"/>
    <col min="9338" max="9466" width="1.5703125" style="1"/>
    <col min="9467" max="9538" width="1.28515625" style="1" customWidth="1"/>
    <col min="9539" max="9542" width="10.140625" style="1" customWidth="1"/>
    <col min="9543" max="9593" width="1.28515625" style="1" customWidth="1"/>
    <col min="9594" max="9722" width="1.5703125" style="1"/>
    <col min="9723" max="9794" width="1.28515625" style="1" customWidth="1"/>
    <col min="9795" max="9798" width="10.140625" style="1" customWidth="1"/>
    <col min="9799" max="9849" width="1.28515625" style="1" customWidth="1"/>
    <col min="9850" max="9978" width="1.5703125" style="1"/>
    <col min="9979" max="10050" width="1.28515625" style="1" customWidth="1"/>
    <col min="10051" max="10054" width="10.140625" style="1" customWidth="1"/>
    <col min="10055" max="10105" width="1.28515625" style="1" customWidth="1"/>
    <col min="10106" max="10234" width="1.5703125" style="1"/>
    <col min="10235" max="10306" width="1.28515625" style="1" customWidth="1"/>
    <col min="10307" max="10310" width="10.140625" style="1" customWidth="1"/>
    <col min="10311" max="10361" width="1.28515625" style="1" customWidth="1"/>
    <col min="10362" max="10490" width="1.5703125" style="1"/>
    <col min="10491" max="10562" width="1.28515625" style="1" customWidth="1"/>
    <col min="10563" max="10566" width="10.140625" style="1" customWidth="1"/>
    <col min="10567" max="10617" width="1.28515625" style="1" customWidth="1"/>
    <col min="10618" max="10746" width="1.5703125" style="1"/>
    <col min="10747" max="10818" width="1.28515625" style="1" customWidth="1"/>
    <col min="10819" max="10822" width="10.140625" style="1" customWidth="1"/>
    <col min="10823" max="10873" width="1.28515625" style="1" customWidth="1"/>
    <col min="10874" max="11002" width="1.5703125" style="1"/>
    <col min="11003" max="11074" width="1.28515625" style="1" customWidth="1"/>
    <col min="11075" max="11078" width="10.140625" style="1" customWidth="1"/>
    <col min="11079" max="11129" width="1.28515625" style="1" customWidth="1"/>
    <col min="11130" max="11258" width="1.5703125" style="1"/>
    <col min="11259" max="11330" width="1.28515625" style="1" customWidth="1"/>
    <col min="11331" max="11334" width="10.140625" style="1" customWidth="1"/>
    <col min="11335" max="11385" width="1.28515625" style="1" customWidth="1"/>
    <col min="11386" max="11514" width="1.5703125" style="1"/>
    <col min="11515" max="11586" width="1.28515625" style="1" customWidth="1"/>
    <col min="11587" max="11590" width="10.140625" style="1" customWidth="1"/>
    <col min="11591" max="11641" width="1.28515625" style="1" customWidth="1"/>
    <col min="11642" max="11770" width="1.5703125" style="1"/>
    <col min="11771" max="11842" width="1.28515625" style="1" customWidth="1"/>
    <col min="11843" max="11846" width="10.140625" style="1" customWidth="1"/>
    <col min="11847" max="11897" width="1.28515625" style="1" customWidth="1"/>
    <col min="11898" max="12026" width="1.5703125" style="1"/>
    <col min="12027" max="12098" width="1.28515625" style="1" customWidth="1"/>
    <col min="12099" max="12102" width="10.140625" style="1" customWidth="1"/>
    <col min="12103" max="12153" width="1.28515625" style="1" customWidth="1"/>
    <col min="12154" max="12282" width="1.5703125" style="1"/>
    <col min="12283" max="12354" width="1.28515625" style="1" customWidth="1"/>
    <col min="12355" max="12358" width="10.140625" style="1" customWidth="1"/>
    <col min="12359" max="12409" width="1.28515625" style="1" customWidth="1"/>
    <col min="12410" max="12538" width="1.5703125" style="1"/>
    <col min="12539" max="12610" width="1.28515625" style="1" customWidth="1"/>
    <col min="12611" max="12614" width="10.140625" style="1" customWidth="1"/>
    <col min="12615" max="12665" width="1.28515625" style="1" customWidth="1"/>
    <col min="12666" max="12794" width="1.5703125" style="1"/>
    <col min="12795" max="12866" width="1.28515625" style="1" customWidth="1"/>
    <col min="12867" max="12870" width="10.140625" style="1" customWidth="1"/>
    <col min="12871" max="12921" width="1.28515625" style="1" customWidth="1"/>
    <col min="12922" max="13050" width="1.5703125" style="1"/>
    <col min="13051" max="13122" width="1.28515625" style="1" customWidth="1"/>
    <col min="13123" max="13126" width="10.140625" style="1" customWidth="1"/>
    <col min="13127" max="13177" width="1.28515625" style="1" customWidth="1"/>
    <col min="13178" max="13306" width="1.5703125" style="1"/>
    <col min="13307" max="13378" width="1.28515625" style="1" customWidth="1"/>
    <col min="13379" max="13382" width="10.140625" style="1" customWidth="1"/>
    <col min="13383" max="13433" width="1.28515625" style="1" customWidth="1"/>
    <col min="13434" max="13562" width="1.5703125" style="1"/>
    <col min="13563" max="13634" width="1.28515625" style="1" customWidth="1"/>
    <col min="13635" max="13638" width="10.140625" style="1" customWidth="1"/>
    <col min="13639" max="13689" width="1.28515625" style="1" customWidth="1"/>
    <col min="13690" max="13818" width="1.5703125" style="1"/>
    <col min="13819" max="13890" width="1.28515625" style="1" customWidth="1"/>
    <col min="13891" max="13894" width="10.140625" style="1" customWidth="1"/>
    <col min="13895" max="13945" width="1.28515625" style="1" customWidth="1"/>
    <col min="13946" max="14074" width="1.5703125" style="1"/>
    <col min="14075" max="14146" width="1.28515625" style="1" customWidth="1"/>
    <col min="14147" max="14150" width="10.140625" style="1" customWidth="1"/>
    <col min="14151" max="14201" width="1.28515625" style="1" customWidth="1"/>
    <col min="14202" max="14330" width="1.5703125" style="1"/>
    <col min="14331" max="14402" width="1.28515625" style="1" customWidth="1"/>
    <col min="14403" max="14406" width="10.140625" style="1" customWidth="1"/>
    <col min="14407" max="14457" width="1.28515625" style="1" customWidth="1"/>
    <col min="14458" max="14586" width="1.5703125" style="1"/>
    <col min="14587" max="14658" width="1.28515625" style="1" customWidth="1"/>
    <col min="14659" max="14662" width="10.140625" style="1" customWidth="1"/>
    <col min="14663" max="14713" width="1.28515625" style="1" customWidth="1"/>
    <col min="14714" max="14842" width="1.5703125" style="1"/>
    <col min="14843" max="14914" width="1.28515625" style="1" customWidth="1"/>
    <col min="14915" max="14918" width="10.140625" style="1" customWidth="1"/>
    <col min="14919" max="14969" width="1.28515625" style="1" customWidth="1"/>
    <col min="14970" max="15098" width="1.5703125" style="1"/>
    <col min="15099" max="15170" width="1.28515625" style="1" customWidth="1"/>
    <col min="15171" max="15174" width="10.140625" style="1" customWidth="1"/>
    <col min="15175" max="15225" width="1.28515625" style="1" customWidth="1"/>
    <col min="15226" max="15354" width="1.5703125" style="1"/>
    <col min="15355" max="15426" width="1.28515625" style="1" customWidth="1"/>
    <col min="15427" max="15430" width="10.140625" style="1" customWidth="1"/>
    <col min="15431" max="15481" width="1.28515625" style="1" customWidth="1"/>
    <col min="15482" max="15610" width="1.5703125" style="1"/>
    <col min="15611" max="15682" width="1.28515625" style="1" customWidth="1"/>
    <col min="15683" max="15686" width="10.140625" style="1" customWidth="1"/>
    <col min="15687" max="15737" width="1.28515625" style="1" customWidth="1"/>
    <col min="15738" max="15866" width="1.5703125" style="1"/>
    <col min="15867" max="15938" width="1.28515625" style="1" customWidth="1"/>
    <col min="15939" max="15942" width="10.140625" style="1" customWidth="1"/>
    <col min="15943" max="15993" width="1.28515625" style="1" customWidth="1"/>
    <col min="15994" max="16122" width="1.5703125" style="1"/>
    <col min="16123" max="16194" width="1.28515625" style="1" customWidth="1"/>
    <col min="16195" max="16198" width="10.140625" style="1" customWidth="1"/>
    <col min="16199" max="16249" width="1.28515625" style="1" customWidth="1"/>
    <col min="16250" max="16384" width="1.5703125" style="1"/>
  </cols>
  <sheetData>
    <row r="1" spans="1:80" ht="8.25" customHeight="1" x14ac:dyDescent="0.2"/>
    <row r="2" spans="1:80" x14ac:dyDescent="0.2">
      <c r="C2" s="107"/>
      <c r="D2" s="107"/>
      <c r="BK2" s="1286" t="s">
        <v>3</v>
      </c>
      <c r="BL2" s="1287"/>
      <c r="BM2" s="1287"/>
      <c r="BN2" s="1287"/>
      <c r="BO2" s="1287"/>
      <c r="BP2" s="1287"/>
      <c r="BQ2" s="1287"/>
      <c r="BR2" s="1287"/>
      <c r="BS2" s="1288"/>
      <c r="BT2" s="47"/>
      <c r="BU2" s="47"/>
    </row>
    <row r="3" spans="1:80" ht="13.5" customHeight="1" x14ac:dyDescent="0.2">
      <c r="C3" s="1238" t="s">
        <v>4</v>
      </c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/>
      <c r="O3" s="1238"/>
      <c r="P3" s="1238"/>
      <c r="Q3" s="1238"/>
      <c r="R3" s="1238"/>
      <c r="S3" s="1238"/>
      <c r="T3" s="1238"/>
      <c r="U3" s="1238"/>
      <c r="V3" s="1238"/>
      <c r="W3" s="1238"/>
      <c r="X3" s="1238"/>
      <c r="Y3" s="1238"/>
      <c r="Z3" s="1238"/>
      <c r="AA3" s="1238"/>
      <c r="AB3" s="1238"/>
      <c r="AC3" s="1238"/>
      <c r="AD3" s="1238"/>
      <c r="AE3" s="1238"/>
      <c r="AF3" s="1238"/>
      <c r="AG3" s="1238"/>
      <c r="AH3" s="1238"/>
      <c r="AI3" s="1238"/>
      <c r="AJ3" s="1238"/>
      <c r="AK3" s="1238"/>
      <c r="AL3" s="1238"/>
      <c r="AM3" s="1238"/>
      <c r="AN3" s="1238"/>
      <c r="AO3" s="1238"/>
      <c r="AP3" s="1238"/>
      <c r="AQ3" s="1238"/>
      <c r="AR3" s="1238"/>
      <c r="AS3" s="1238"/>
      <c r="AT3" s="1238"/>
      <c r="AU3" s="1238"/>
      <c r="AV3" s="1238"/>
      <c r="AW3" s="1238"/>
      <c r="AX3" s="1238"/>
      <c r="AY3" s="1238"/>
      <c r="AZ3" s="1238"/>
      <c r="BA3" s="1238"/>
      <c r="BB3" s="1238"/>
      <c r="BC3" s="1238"/>
      <c r="BD3" s="1238"/>
      <c r="BE3" s="1238"/>
      <c r="BF3" s="1238"/>
      <c r="BG3" s="1238"/>
      <c r="BH3" s="1238"/>
      <c r="BI3" s="1238"/>
      <c r="BJ3" s="1238"/>
      <c r="BK3" s="1240" t="str">
        <f>Ф4Заполн!BK3</f>
        <v>2018</v>
      </c>
      <c r="BL3" s="1240"/>
      <c r="BM3" s="1240"/>
      <c r="BN3" s="1240" t="str">
        <f>Ф4Заполн!BN3</f>
        <v>01</v>
      </c>
      <c r="BO3" s="1240"/>
      <c r="BP3" s="1240"/>
      <c r="BQ3" s="995" t="str">
        <f>Ф4Заполн!BQ3</f>
        <v>01</v>
      </c>
      <c r="BR3" s="995"/>
      <c r="BS3" s="995"/>
      <c r="BT3" s="48"/>
      <c r="BU3" s="48"/>
    </row>
    <row r="4" spans="1:80" ht="34.5" customHeight="1" x14ac:dyDescent="0.2">
      <c r="B4" s="958" t="s">
        <v>5</v>
      </c>
      <c r="C4" s="958"/>
      <c r="D4" s="958"/>
      <c r="E4" s="958"/>
      <c r="F4" s="958"/>
      <c r="G4" s="958"/>
      <c r="H4" s="958"/>
      <c r="I4" s="958"/>
      <c r="J4" s="958"/>
      <c r="K4" s="958"/>
      <c r="L4" s="1242" t="str">
        <f>Ф4Заполн!$L$4</f>
        <v>ТОВАРИСТВО З ОБМЕЖЕНОЮ ВІДПОВІДАЛЬНІСТЮ "ФІНАНСОВА КОМПАНІЯ "КАПІТАЛ-ДНІПРО"</v>
      </c>
      <c r="M4" s="1242"/>
      <c r="N4" s="1242"/>
      <c r="O4" s="1242"/>
      <c r="P4" s="1242"/>
      <c r="Q4" s="1242"/>
      <c r="R4" s="1242"/>
      <c r="S4" s="1242"/>
      <c r="T4" s="1242"/>
      <c r="U4" s="1242"/>
      <c r="V4" s="1242"/>
      <c r="W4" s="1242"/>
      <c r="X4" s="1242"/>
      <c r="Y4" s="1242"/>
      <c r="Z4" s="1242"/>
      <c r="AA4" s="1242"/>
      <c r="AB4" s="1242"/>
      <c r="AC4" s="1242"/>
      <c r="AD4" s="1242"/>
      <c r="AE4" s="1242"/>
      <c r="AF4" s="1242"/>
      <c r="AG4" s="1242"/>
      <c r="AH4" s="1242"/>
      <c r="AI4" s="1242"/>
      <c r="AJ4" s="1242"/>
      <c r="AK4" s="1242"/>
      <c r="AL4" s="1242"/>
      <c r="AM4" s="1242"/>
      <c r="AN4" s="1242"/>
      <c r="AO4" s="1242"/>
      <c r="AP4" s="1242"/>
      <c r="AQ4" s="1242"/>
      <c r="AR4" s="1242"/>
      <c r="AS4" s="1242"/>
      <c r="AT4" s="1242"/>
      <c r="AU4" s="1242"/>
      <c r="AV4" s="1242"/>
      <c r="AW4" s="1242"/>
      <c r="AX4" s="1242"/>
      <c r="AY4" s="1242"/>
      <c r="BB4" s="1241" t="s">
        <v>6</v>
      </c>
      <c r="BC4" s="1241"/>
      <c r="BD4" s="1241"/>
      <c r="BE4" s="1241"/>
      <c r="BF4" s="1241"/>
      <c r="BG4" s="1241"/>
      <c r="BH4" s="1241"/>
      <c r="BI4" s="1241"/>
      <c r="BJ4" s="1243"/>
      <c r="BK4" s="1289" t="str">
        <f>Ф4Заполн!BK4</f>
        <v>35740385</v>
      </c>
      <c r="BL4" s="1290"/>
      <c r="BM4" s="1290"/>
      <c r="BN4" s="1290"/>
      <c r="BO4" s="1290"/>
      <c r="BP4" s="1290"/>
      <c r="BQ4" s="1290"/>
      <c r="BR4" s="1290"/>
      <c r="BS4" s="1291"/>
      <c r="BT4" s="49"/>
      <c r="BU4" s="49"/>
    </row>
    <row r="5" spans="1:80" ht="13.5" customHeight="1" x14ac:dyDescent="0.2">
      <c r="K5" s="1283" t="s">
        <v>187</v>
      </c>
      <c r="L5" s="1233"/>
      <c r="M5" s="1233"/>
      <c r="N5" s="1233"/>
      <c r="O5" s="1233"/>
      <c r="P5" s="1233"/>
      <c r="Q5" s="1233"/>
      <c r="R5" s="1233"/>
      <c r="S5" s="1233"/>
      <c r="T5" s="1233"/>
      <c r="U5" s="1233"/>
      <c r="V5" s="1233"/>
      <c r="W5" s="1233"/>
      <c r="X5" s="1233"/>
      <c r="Y5" s="1233"/>
      <c r="Z5" s="1233"/>
      <c r="AA5" s="1233"/>
      <c r="AB5" s="1233"/>
      <c r="AC5" s="1233"/>
      <c r="AD5" s="1233"/>
      <c r="AE5" s="1233"/>
      <c r="AF5" s="1233"/>
      <c r="AG5" s="1233"/>
      <c r="AH5" s="1233"/>
      <c r="AI5" s="1233"/>
      <c r="AJ5" s="1233"/>
      <c r="AK5" s="1233"/>
      <c r="AL5" s="1233"/>
      <c r="AM5" s="1233"/>
      <c r="AN5" s="1233"/>
      <c r="AO5" s="1233"/>
      <c r="AP5" s="1233"/>
      <c r="AQ5" s="1233"/>
      <c r="AR5" s="1233"/>
      <c r="AS5" s="1233"/>
      <c r="AT5" s="1233"/>
      <c r="AU5" s="1233"/>
      <c r="AV5" s="1233"/>
      <c r="AW5" s="1233"/>
      <c r="AX5" s="1233"/>
      <c r="AY5" s="1233"/>
    </row>
    <row r="6" spans="1:80" ht="8.25" customHeight="1" x14ac:dyDescent="0.2"/>
    <row r="7" spans="1:80" ht="20.25" customHeight="1" x14ac:dyDescent="0.2">
      <c r="C7" s="1284" t="s">
        <v>293</v>
      </c>
      <c r="D7" s="1284"/>
      <c r="E7" s="1284"/>
      <c r="F7" s="1284"/>
      <c r="G7" s="1284"/>
      <c r="H7" s="1284"/>
      <c r="I7" s="1284"/>
      <c r="J7" s="1284"/>
      <c r="K7" s="1284"/>
      <c r="L7" s="1284"/>
      <c r="M7" s="1284"/>
      <c r="N7" s="1284"/>
      <c r="O7" s="1284"/>
      <c r="P7" s="1284"/>
      <c r="Q7" s="1284"/>
      <c r="R7" s="1284"/>
      <c r="S7" s="1284"/>
      <c r="T7" s="1284"/>
      <c r="U7" s="1284"/>
      <c r="V7" s="1284"/>
      <c r="W7" s="1284"/>
      <c r="X7" s="1284"/>
      <c r="Y7" s="1284"/>
      <c r="Z7" s="1284"/>
      <c r="AA7" s="1284"/>
      <c r="AB7" s="1284"/>
      <c r="AC7" s="1284"/>
      <c r="AD7" s="1284"/>
      <c r="AE7" s="1284"/>
      <c r="AF7" s="1284"/>
      <c r="AG7" s="1284"/>
      <c r="AH7" s="1284"/>
      <c r="AI7" s="1284"/>
      <c r="AJ7" s="1284"/>
      <c r="AK7" s="1284"/>
      <c r="AL7" s="1284"/>
      <c r="AM7" s="1284"/>
      <c r="AN7" s="1284"/>
      <c r="AO7" s="1284"/>
      <c r="AP7" s="1284"/>
      <c r="AQ7" s="1284"/>
      <c r="AR7" s="1284"/>
      <c r="AS7" s="1284"/>
      <c r="AT7" s="1284"/>
      <c r="AU7" s="1284"/>
      <c r="AV7" s="1284"/>
      <c r="AW7" s="1284"/>
      <c r="AX7" s="1284"/>
      <c r="AY7" s="1284"/>
      <c r="AZ7" s="1284"/>
      <c r="BA7" s="1284"/>
      <c r="BB7" s="1284"/>
      <c r="BC7" s="1284"/>
      <c r="BD7" s="1284"/>
      <c r="BE7" s="1284"/>
      <c r="BF7" s="1284"/>
      <c r="BG7" s="1284"/>
      <c r="BH7" s="1284"/>
      <c r="BI7" s="1284"/>
      <c r="BJ7" s="1284"/>
      <c r="BK7" s="1284"/>
      <c r="BL7" s="1284"/>
      <c r="BM7" s="1284"/>
      <c r="BN7" s="1284"/>
      <c r="BO7" s="1284"/>
      <c r="BP7" s="1284"/>
      <c r="BQ7" s="1284"/>
      <c r="BR7" s="1284"/>
      <c r="BS7" s="1284"/>
      <c r="BT7" s="50"/>
      <c r="BU7" s="50"/>
    </row>
    <row r="8" spans="1:80" ht="18" customHeight="1" x14ac:dyDescent="0.2"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1284" t="s">
        <v>189</v>
      </c>
      <c r="AD8" s="1284"/>
      <c r="AE8" s="1285" t="str">
        <f>Ф4Заполн!$AE$8</f>
        <v>рік</v>
      </c>
      <c r="AF8" s="1285"/>
      <c r="AG8" s="1285"/>
      <c r="AH8" s="1285"/>
      <c r="AI8" s="1285"/>
      <c r="AJ8" s="1285"/>
      <c r="AK8" s="1285"/>
      <c r="AL8" s="1285"/>
      <c r="AM8" s="1285"/>
      <c r="AN8" s="1285"/>
      <c r="AO8" s="1285"/>
      <c r="AP8" s="1285"/>
      <c r="AQ8" s="1285"/>
      <c r="AR8" s="1248">
        <v>20</v>
      </c>
      <c r="AS8" s="1248"/>
      <c r="AT8" s="1248"/>
      <c r="AU8" s="1237" t="str">
        <f>Ф4Заполн!$AU$8</f>
        <v>17</v>
      </c>
      <c r="AV8" s="1237"/>
      <c r="AW8" s="1237"/>
      <c r="AX8" s="51" t="s">
        <v>294</v>
      </c>
      <c r="AY8" s="52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3"/>
      <c r="BU8" s="53"/>
    </row>
    <row r="9" spans="1:80" ht="13.5" customHeight="1" x14ac:dyDescent="0.2"/>
    <row r="10" spans="1:80" ht="13.5" customHeight="1" x14ac:dyDescent="0.2">
      <c r="AQ10" s="1292" t="s">
        <v>295</v>
      </c>
      <c r="AR10" s="1292"/>
      <c r="AS10" s="1292"/>
      <c r="AT10" s="1292"/>
      <c r="AU10" s="1292"/>
      <c r="AV10" s="1292"/>
      <c r="AW10" s="1292"/>
      <c r="AX10" s="1292"/>
      <c r="AY10" s="1293" t="s">
        <v>24</v>
      </c>
      <c r="AZ10" s="1293"/>
      <c r="BA10" s="1293"/>
      <c r="BB10" s="1293"/>
      <c r="BC10" s="1293"/>
      <c r="BD10" s="1293"/>
      <c r="BE10" s="1293"/>
      <c r="BF10" s="1293"/>
      <c r="BG10" s="1293"/>
      <c r="BH10" s="1293"/>
      <c r="BI10" s="1293"/>
      <c r="BJ10" s="1294"/>
      <c r="BK10" s="1221">
        <v>1801005</v>
      </c>
      <c r="BL10" s="1143"/>
      <c r="BM10" s="1143"/>
      <c r="BN10" s="1143"/>
      <c r="BO10" s="1143"/>
      <c r="BP10" s="1143"/>
      <c r="BQ10" s="1143"/>
      <c r="BR10" s="1143"/>
      <c r="BS10" s="1222"/>
      <c r="BT10" s="54"/>
      <c r="BU10" s="54"/>
    </row>
    <row r="11" spans="1:80" ht="6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38"/>
      <c r="BU11" s="38"/>
    </row>
    <row r="12" spans="1:80" s="3" customFormat="1" ht="51.75" customHeight="1" x14ac:dyDescent="0.2">
      <c r="A12" s="1295" t="s">
        <v>192</v>
      </c>
      <c r="B12" s="1295"/>
      <c r="C12" s="1295"/>
      <c r="D12" s="1295"/>
      <c r="E12" s="1295"/>
      <c r="F12" s="1295"/>
      <c r="G12" s="1295"/>
      <c r="H12" s="1295"/>
      <c r="I12" s="1295"/>
      <c r="J12" s="1295"/>
      <c r="K12" s="1295"/>
      <c r="L12" s="1295" t="s">
        <v>26</v>
      </c>
      <c r="M12" s="1295"/>
      <c r="N12" s="1295"/>
      <c r="O12" s="1295"/>
      <c r="P12" s="364" t="s">
        <v>484</v>
      </c>
      <c r="Q12" s="1295" t="s">
        <v>358</v>
      </c>
      <c r="R12" s="1295"/>
      <c r="S12" s="1295"/>
      <c r="T12" s="1295"/>
      <c r="U12" s="1295"/>
      <c r="V12" s="1295"/>
      <c r="W12" s="1295"/>
      <c r="X12" s="1295" t="s">
        <v>112</v>
      </c>
      <c r="Y12" s="1295"/>
      <c r="Z12" s="1295"/>
      <c r="AA12" s="1295"/>
      <c r="AB12" s="1295"/>
      <c r="AC12" s="1295"/>
      <c r="AD12" s="1295" t="s">
        <v>113</v>
      </c>
      <c r="AE12" s="1295"/>
      <c r="AF12" s="1295"/>
      <c r="AG12" s="1295"/>
      <c r="AH12" s="1295"/>
      <c r="AI12" s="1295"/>
      <c r="AJ12" s="1295"/>
      <c r="AK12" s="1295" t="s">
        <v>118</v>
      </c>
      <c r="AL12" s="1295"/>
      <c r="AM12" s="1295"/>
      <c r="AN12" s="1295"/>
      <c r="AO12" s="1295"/>
      <c r="AP12" s="1295"/>
      <c r="AQ12" s="1295" t="s">
        <v>359</v>
      </c>
      <c r="AR12" s="1295"/>
      <c r="AS12" s="1295"/>
      <c r="AT12" s="1295"/>
      <c r="AU12" s="1295"/>
      <c r="AV12" s="1295"/>
      <c r="AW12" s="1295"/>
      <c r="AX12" s="1295" t="s">
        <v>120</v>
      </c>
      <c r="AY12" s="1295"/>
      <c r="AZ12" s="1295"/>
      <c r="BA12" s="1295"/>
      <c r="BB12" s="1295"/>
      <c r="BC12" s="1295"/>
      <c r="BD12" s="1295"/>
      <c r="BE12" s="1295" t="s">
        <v>123</v>
      </c>
      <c r="BF12" s="1295"/>
      <c r="BG12" s="1295"/>
      <c r="BH12" s="1295"/>
      <c r="BI12" s="1295"/>
      <c r="BJ12" s="1295"/>
      <c r="BK12" s="1296" t="s">
        <v>296</v>
      </c>
      <c r="BL12" s="1296"/>
      <c r="BM12" s="1296"/>
      <c r="BN12" s="1296"/>
      <c r="BO12" s="1296"/>
      <c r="BP12" s="1296"/>
      <c r="BQ12" s="1296"/>
      <c r="BR12" s="1296"/>
      <c r="BS12" s="1296"/>
      <c r="BT12" s="55"/>
      <c r="BU12" s="55"/>
    </row>
    <row r="13" spans="1:80" s="3" customFormat="1" ht="24.75" customHeight="1" x14ac:dyDescent="0.2">
      <c r="A13" s="1297">
        <v>1</v>
      </c>
      <c r="B13" s="1297"/>
      <c r="C13" s="1297"/>
      <c r="D13" s="1297"/>
      <c r="E13" s="1297"/>
      <c r="F13" s="1297"/>
      <c r="G13" s="1297"/>
      <c r="H13" s="1297"/>
      <c r="I13" s="1297"/>
      <c r="J13" s="1297"/>
      <c r="K13" s="1297"/>
      <c r="L13" s="1295">
        <v>2</v>
      </c>
      <c r="M13" s="1295"/>
      <c r="N13" s="1295"/>
      <c r="O13" s="1295"/>
      <c r="P13" s="364" t="s">
        <v>485</v>
      </c>
      <c r="Q13" s="1295" t="s">
        <v>486</v>
      </c>
      <c r="R13" s="1295"/>
      <c r="S13" s="1295"/>
      <c r="T13" s="1295"/>
      <c r="U13" s="1295"/>
      <c r="V13" s="1295"/>
      <c r="W13" s="1295"/>
      <c r="X13" s="1295" t="s">
        <v>487</v>
      </c>
      <c r="Y13" s="1295"/>
      <c r="Z13" s="1295"/>
      <c r="AA13" s="1295"/>
      <c r="AB13" s="1295"/>
      <c r="AC13" s="1295"/>
      <c r="AD13" s="1295" t="s">
        <v>489</v>
      </c>
      <c r="AE13" s="1295"/>
      <c r="AF13" s="1295"/>
      <c r="AG13" s="1295"/>
      <c r="AH13" s="1295"/>
      <c r="AI13" s="1295"/>
      <c r="AJ13" s="1295"/>
      <c r="AK13" s="1296" t="s">
        <v>490</v>
      </c>
      <c r="AL13" s="1296"/>
      <c r="AM13" s="1296"/>
      <c r="AN13" s="1296"/>
      <c r="AO13" s="1296"/>
      <c r="AP13" s="1296"/>
      <c r="AQ13" s="1296" t="s">
        <v>491</v>
      </c>
      <c r="AR13" s="1296"/>
      <c r="AS13" s="1296"/>
      <c r="AT13" s="1296"/>
      <c r="AU13" s="1296"/>
      <c r="AV13" s="1296"/>
      <c r="AW13" s="1296"/>
      <c r="AX13" s="1296" t="s">
        <v>492</v>
      </c>
      <c r="AY13" s="1296"/>
      <c r="AZ13" s="1296"/>
      <c r="BA13" s="1296"/>
      <c r="BB13" s="1296"/>
      <c r="BC13" s="1296"/>
      <c r="BD13" s="1296"/>
      <c r="BE13" s="1296" t="s">
        <v>493</v>
      </c>
      <c r="BF13" s="1296"/>
      <c r="BG13" s="1296"/>
      <c r="BH13" s="1296"/>
      <c r="BI13" s="1296"/>
      <c r="BJ13" s="1296"/>
      <c r="BK13" s="1296" t="s">
        <v>488</v>
      </c>
      <c r="BL13" s="1296"/>
      <c r="BM13" s="1296"/>
      <c r="BN13" s="1296"/>
      <c r="BO13" s="1296"/>
      <c r="BP13" s="1296"/>
      <c r="BQ13" s="1296"/>
      <c r="BR13" s="1296"/>
      <c r="BS13" s="1296"/>
      <c r="BT13" s="55"/>
      <c r="BU13" s="55"/>
      <c r="BV13" s="75"/>
      <c r="BW13" s="75"/>
      <c r="BX13" s="75"/>
      <c r="BY13" s="75"/>
      <c r="BZ13" s="75"/>
      <c r="CA13" s="75"/>
      <c r="CB13" s="75"/>
    </row>
    <row r="14" spans="1:80" s="3" customFormat="1" x14ac:dyDescent="0.2">
      <c r="A14" s="1307" t="s">
        <v>297</v>
      </c>
      <c r="B14" s="1308"/>
      <c r="C14" s="1308"/>
      <c r="D14" s="1308"/>
      <c r="E14" s="1308"/>
      <c r="F14" s="1308"/>
      <c r="G14" s="1308"/>
      <c r="H14" s="1308"/>
      <c r="I14" s="1308"/>
      <c r="J14" s="1308"/>
      <c r="K14" s="1309"/>
      <c r="L14" s="1321">
        <v>4000</v>
      </c>
      <c r="M14" s="1321"/>
      <c r="N14" s="1321"/>
      <c r="O14" s="1322"/>
      <c r="P14" s="882" t="str">
        <f>Ф4Заполн!P14</f>
        <v>10,11, 12</v>
      </c>
      <c r="Q14" s="1314">
        <f>IF(Ф4Заполн!R14&gt;=0,,"(")</f>
        <v>0</v>
      </c>
      <c r="R14" s="1302">
        <f>IF(Ф4Заполн!R14&lt;&gt;0,ABS(Ф4Заполн!R14),"-")</f>
        <v>10100</v>
      </c>
      <c r="S14" s="1302"/>
      <c r="T14" s="1302"/>
      <c r="U14" s="1302"/>
      <c r="V14" s="1302"/>
      <c r="W14" s="1316">
        <f>IF(Ф4Заполн!R14&gt;=0,,")")</f>
        <v>0</v>
      </c>
      <c r="X14" s="1300">
        <f>IF(Ф4Заполн!Y14&gt;=0,,"(")</f>
        <v>0</v>
      </c>
      <c r="Y14" s="1302" t="str">
        <f>IF(Ф4Заполн!Y14&lt;&gt;0,ABS(Ф4Заполн!Y14),"-")</f>
        <v>-</v>
      </c>
      <c r="Z14" s="1302"/>
      <c r="AA14" s="1302"/>
      <c r="AB14" s="1302"/>
      <c r="AC14" s="1298">
        <f>IF(Ф4Заполн!Y14&gt;=0,,")")</f>
        <v>0</v>
      </c>
      <c r="AD14" s="1300">
        <f>IF(Ф4Заполн!AE14&gt;=0,,"(")</f>
        <v>0</v>
      </c>
      <c r="AE14" s="1302" t="str">
        <f>IF(Ф4Заполн!AE14&lt;&gt;0,ABS(Ф4Заполн!AE14),"-")</f>
        <v>-</v>
      </c>
      <c r="AF14" s="1302"/>
      <c r="AG14" s="1302"/>
      <c r="AH14" s="1302"/>
      <c r="AI14" s="1302"/>
      <c r="AJ14" s="1298">
        <f>IF(Ф4Заполн!AE14&gt;=0,,")")</f>
        <v>0</v>
      </c>
      <c r="AK14" s="1300">
        <f>IF(Ф4Заполн!AL14&gt;=0,,"(")</f>
        <v>0</v>
      </c>
      <c r="AL14" s="1302">
        <f>IF(Ф4Заполн!AL14&lt;&gt;0,ABS(Ф4Заполн!AL14),"-")</f>
        <v>36</v>
      </c>
      <c r="AM14" s="1302"/>
      <c r="AN14" s="1302"/>
      <c r="AO14" s="1302"/>
      <c r="AP14" s="1298">
        <f>IF(Ф4Заполн!AL14&gt;=0,,")")</f>
        <v>0</v>
      </c>
      <c r="AQ14" s="1300" t="str">
        <f>IF(Ф4Заполн!AR14&gt;=0,,"(")</f>
        <v>(</v>
      </c>
      <c r="AR14" s="1302">
        <f>IF(Ф4Заполн!AR14&lt;&gt;0,ABS(Ф4Заполн!AR14),"-")</f>
        <v>3932</v>
      </c>
      <c r="AS14" s="1302"/>
      <c r="AT14" s="1302"/>
      <c r="AU14" s="1302"/>
      <c r="AV14" s="1302"/>
      <c r="AW14" s="1298" t="str">
        <f>IF(Ф4Заполн!AR14&gt;=0,,")")</f>
        <v>)</v>
      </c>
      <c r="AX14" s="1300">
        <f>IF(Ф4Заполн!AY14&gt;=0,,"(")</f>
        <v>0</v>
      </c>
      <c r="AY14" s="1302" t="str">
        <f>IF(Ф4Заполн!AY14&lt;&gt;0,ABS(Ф4Заполн!AY14),"-")</f>
        <v>-</v>
      </c>
      <c r="AZ14" s="1302"/>
      <c r="BA14" s="1302"/>
      <c r="BB14" s="1302"/>
      <c r="BC14" s="1302"/>
      <c r="BD14" s="1298">
        <f>IF(Ф4Заполн!AY14&gt;=0,,")")</f>
        <v>0</v>
      </c>
      <c r="BE14" s="1300">
        <f>IF(Ф4Заполн!BF14&gt;=0,,"(")</f>
        <v>0</v>
      </c>
      <c r="BF14" s="1302" t="str">
        <f>IF(Ф4Заполн!BF14&lt;&gt;0,ABS(Ф4Заполн!BF14),"-")</f>
        <v>-</v>
      </c>
      <c r="BG14" s="1302"/>
      <c r="BH14" s="1302"/>
      <c r="BI14" s="1302"/>
      <c r="BJ14" s="1298">
        <f>IF(Ф4Заполн!BF14&gt;=0,,")")</f>
        <v>0</v>
      </c>
      <c r="BK14" s="1300">
        <f>IF(Ф4Заполн!BL14&gt;=0,,"(")</f>
        <v>0</v>
      </c>
      <c r="BL14" s="1302">
        <f>IF(Ф4Заполн!BL14&lt;&gt;0,ABS(Ф4Заполн!BL14),"-")</f>
        <v>6204</v>
      </c>
      <c r="BM14" s="1302"/>
      <c r="BN14" s="1302"/>
      <c r="BO14" s="1302"/>
      <c r="BP14" s="1302"/>
      <c r="BQ14" s="1302"/>
      <c r="BR14" s="1302"/>
      <c r="BS14" s="1298">
        <f>IF(Ф4Заполн!BL14&gt;=0,,")")</f>
        <v>0</v>
      </c>
      <c r="BT14" s="56"/>
      <c r="BU14" s="56"/>
    </row>
    <row r="15" spans="1:80" s="3" customFormat="1" x14ac:dyDescent="0.2">
      <c r="A15" s="1304" t="s">
        <v>298</v>
      </c>
      <c r="B15" s="1305"/>
      <c r="C15" s="1305"/>
      <c r="D15" s="1305"/>
      <c r="E15" s="1305"/>
      <c r="F15" s="1305"/>
      <c r="G15" s="1305"/>
      <c r="H15" s="1305"/>
      <c r="I15" s="1305"/>
      <c r="J15" s="1305"/>
      <c r="K15" s="1306"/>
      <c r="L15" s="1323"/>
      <c r="M15" s="1323"/>
      <c r="N15" s="1323"/>
      <c r="O15" s="1324"/>
      <c r="P15" s="883"/>
      <c r="Q15" s="1315"/>
      <c r="R15" s="1303"/>
      <c r="S15" s="1303"/>
      <c r="T15" s="1303"/>
      <c r="U15" s="1303"/>
      <c r="V15" s="1303"/>
      <c r="W15" s="1317"/>
      <c r="X15" s="1301"/>
      <c r="Y15" s="1303"/>
      <c r="Z15" s="1303"/>
      <c r="AA15" s="1303"/>
      <c r="AB15" s="1303"/>
      <c r="AC15" s="1299"/>
      <c r="AD15" s="1301"/>
      <c r="AE15" s="1303"/>
      <c r="AF15" s="1303"/>
      <c r="AG15" s="1303"/>
      <c r="AH15" s="1303"/>
      <c r="AI15" s="1303"/>
      <c r="AJ15" s="1299"/>
      <c r="AK15" s="1301"/>
      <c r="AL15" s="1303"/>
      <c r="AM15" s="1303"/>
      <c r="AN15" s="1303"/>
      <c r="AO15" s="1303"/>
      <c r="AP15" s="1299"/>
      <c r="AQ15" s="1301"/>
      <c r="AR15" s="1303"/>
      <c r="AS15" s="1303"/>
      <c r="AT15" s="1303"/>
      <c r="AU15" s="1303"/>
      <c r="AV15" s="1303"/>
      <c r="AW15" s="1299"/>
      <c r="AX15" s="1301"/>
      <c r="AY15" s="1303"/>
      <c r="AZ15" s="1303"/>
      <c r="BA15" s="1303"/>
      <c r="BB15" s="1303"/>
      <c r="BC15" s="1303"/>
      <c r="BD15" s="1299"/>
      <c r="BE15" s="1301"/>
      <c r="BF15" s="1303"/>
      <c r="BG15" s="1303"/>
      <c r="BH15" s="1303"/>
      <c r="BI15" s="1303"/>
      <c r="BJ15" s="1299"/>
      <c r="BK15" s="1301"/>
      <c r="BL15" s="1303"/>
      <c r="BM15" s="1303"/>
      <c r="BN15" s="1303"/>
      <c r="BO15" s="1303"/>
      <c r="BP15" s="1303"/>
      <c r="BQ15" s="1303"/>
      <c r="BR15" s="1303"/>
      <c r="BS15" s="1299"/>
      <c r="BT15" s="56"/>
      <c r="BU15" s="56"/>
    </row>
    <row r="16" spans="1:80" s="3" customFormat="1" x14ac:dyDescent="0.2">
      <c r="A16" s="1307" t="s">
        <v>299</v>
      </c>
      <c r="B16" s="1308"/>
      <c r="C16" s="1308"/>
      <c r="D16" s="1308"/>
      <c r="E16" s="1308"/>
      <c r="F16" s="1308"/>
      <c r="G16" s="1308"/>
      <c r="H16" s="1308"/>
      <c r="I16" s="1308"/>
      <c r="J16" s="1308"/>
      <c r="K16" s="1309"/>
      <c r="L16" s="1310">
        <v>4005</v>
      </c>
      <c r="M16" s="1310"/>
      <c r="N16" s="1310"/>
      <c r="O16" s="1311"/>
      <c r="P16" s="832">
        <f>Ф4Заполн!P16</f>
        <v>0</v>
      </c>
      <c r="Q16" s="1314">
        <f>IF(Ф4Заполн!R16&gt;=0,,"(")</f>
        <v>0</v>
      </c>
      <c r="R16" s="1302" t="str">
        <f>IF(Ф4Заполн!R16&lt;&gt;0,ABS(Ф4Заполн!R16),"-")</f>
        <v>-</v>
      </c>
      <c r="S16" s="1302"/>
      <c r="T16" s="1302"/>
      <c r="U16" s="1302"/>
      <c r="V16" s="1302"/>
      <c r="W16" s="1316">
        <f>IF(Ф4Заполн!R16&gt;=0,,")")</f>
        <v>0</v>
      </c>
      <c r="X16" s="1300">
        <f>IF(Ф4Заполн!Y16&gt;=0,,"(")</f>
        <v>0</v>
      </c>
      <c r="Y16" s="1302" t="str">
        <f>IF(Ф4Заполн!Y16&lt;&gt;0,ABS(Ф4Заполн!Y16),"-")</f>
        <v>-</v>
      </c>
      <c r="Z16" s="1302"/>
      <c r="AA16" s="1302"/>
      <c r="AB16" s="1302"/>
      <c r="AC16" s="1298">
        <f>IF(Ф4Заполн!Y16&gt;=0,,")")</f>
        <v>0</v>
      </c>
      <c r="AD16" s="1300">
        <f>IF(Ф4Заполн!AE16&gt;=0,,"(")</f>
        <v>0</v>
      </c>
      <c r="AE16" s="1302" t="str">
        <f>IF(Ф4Заполн!AE16&lt;&gt;0,ABS(Ф4Заполн!AE16),"-")</f>
        <v>-</v>
      </c>
      <c r="AF16" s="1302"/>
      <c r="AG16" s="1302"/>
      <c r="AH16" s="1302"/>
      <c r="AI16" s="1302"/>
      <c r="AJ16" s="1298">
        <f>IF(Ф4Заполн!AE16&gt;=0,,")")</f>
        <v>0</v>
      </c>
      <c r="AK16" s="1300">
        <f>IF(Ф4Заполн!AL16&gt;=0,,"(")</f>
        <v>0</v>
      </c>
      <c r="AL16" s="1302" t="str">
        <f>IF(Ф4Заполн!AL16&lt;&gt;0,ABS(Ф4Заполн!AL16),"-")</f>
        <v>-</v>
      </c>
      <c r="AM16" s="1302"/>
      <c r="AN16" s="1302"/>
      <c r="AO16" s="1302"/>
      <c r="AP16" s="1298">
        <f>IF(Ф4Заполн!AL16&gt;=0,,")")</f>
        <v>0</v>
      </c>
      <c r="AQ16" s="1300">
        <f>IF(Ф4Заполн!AR16&gt;=0,,"(")</f>
        <v>0</v>
      </c>
      <c r="AR16" s="1302" t="str">
        <f>IF(Ф4Заполн!AR16&lt;&gt;0,ABS(Ф4Заполн!AR16),"-")</f>
        <v>-</v>
      </c>
      <c r="AS16" s="1302"/>
      <c r="AT16" s="1302"/>
      <c r="AU16" s="1302"/>
      <c r="AV16" s="1302"/>
      <c r="AW16" s="1298">
        <f>IF(Ф4Заполн!AR16&gt;=0,,")")</f>
        <v>0</v>
      </c>
      <c r="AX16" s="1300">
        <f>IF(Ф4Заполн!AY16&gt;=0,,"(")</f>
        <v>0</v>
      </c>
      <c r="AY16" s="1302" t="str">
        <f>IF(Ф4Заполн!AY16&lt;&gt;0,ABS(Ф4Заполн!AY16),"-")</f>
        <v>-</v>
      </c>
      <c r="AZ16" s="1302"/>
      <c r="BA16" s="1302"/>
      <c r="BB16" s="1302"/>
      <c r="BC16" s="1302"/>
      <c r="BD16" s="1298">
        <f>IF(Ф4Заполн!AY16&gt;=0,,")")</f>
        <v>0</v>
      </c>
      <c r="BE16" s="1300">
        <f>IF(Ф4Заполн!BF16&gt;=0,,"(")</f>
        <v>0</v>
      </c>
      <c r="BF16" s="1302" t="str">
        <f>IF(Ф4Заполн!BF16&lt;&gt;0,ABS(Ф4Заполн!BF16),"-")</f>
        <v>-</v>
      </c>
      <c r="BG16" s="1302"/>
      <c r="BH16" s="1302"/>
      <c r="BI16" s="1302"/>
      <c r="BJ16" s="1298">
        <f>IF(Ф4Заполн!BF16&gt;=0,,")")</f>
        <v>0</v>
      </c>
      <c r="BK16" s="1300">
        <f>IF(Ф4Заполн!BL16&gt;=0,,"(")</f>
        <v>0</v>
      </c>
      <c r="BL16" s="1302" t="str">
        <f>IF(Ф4Заполн!BL16&lt;&gt;0,ABS(Ф4Заполн!BL16),"-")</f>
        <v>-</v>
      </c>
      <c r="BM16" s="1302"/>
      <c r="BN16" s="1302"/>
      <c r="BO16" s="1302"/>
      <c r="BP16" s="1302"/>
      <c r="BQ16" s="1302"/>
      <c r="BR16" s="1302"/>
      <c r="BS16" s="1298">
        <f>IF(Ф4Заполн!BL16&gt;=0,,")")</f>
        <v>0</v>
      </c>
      <c r="BT16" s="56"/>
      <c r="BU16" s="56"/>
    </row>
    <row r="17" spans="1:78" s="3" customFormat="1" x14ac:dyDescent="0.2">
      <c r="A17" s="1318" t="s">
        <v>300</v>
      </c>
      <c r="B17" s="1319"/>
      <c r="C17" s="1319"/>
      <c r="D17" s="1319"/>
      <c r="E17" s="1319"/>
      <c r="F17" s="1319"/>
      <c r="G17" s="1319"/>
      <c r="H17" s="1319"/>
      <c r="I17" s="1319"/>
      <c r="J17" s="1319"/>
      <c r="K17" s="1320"/>
      <c r="L17" s="1312"/>
      <c r="M17" s="1312"/>
      <c r="N17" s="1312"/>
      <c r="O17" s="1313"/>
      <c r="P17" s="833"/>
      <c r="Q17" s="1315"/>
      <c r="R17" s="1303"/>
      <c r="S17" s="1303"/>
      <c r="T17" s="1303"/>
      <c r="U17" s="1303"/>
      <c r="V17" s="1303"/>
      <c r="W17" s="1317"/>
      <c r="X17" s="1301"/>
      <c r="Y17" s="1303"/>
      <c r="Z17" s="1303"/>
      <c r="AA17" s="1303"/>
      <c r="AB17" s="1303"/>
      <c r="AC17" s="1299"/>
      <c r="AD17" s="1301"/>
      <c r="AE17" s="1303"/>
      <c r="AF17" s="1303"/>
      <c r="AG17" s="1303"/>
      <c r="AH17" s="1303"/>
      <c r="AI17" s="1303"/>
      <c r="AJ17" s="1299"/>
      <c r="AK17" s="1301"/>
      <c r="AL17" s="1303"/>
      <c r="AM17" s="1303"/>
      <c r="AN17" s="1303"/>
      <c r="AO17" s="1303"/>
      <c r="AP17" s="1299"/>
      <c r="AQ17" s="1301"/>
      <c r="AR17" s="1303"/>
      <c r="AS17" s="1303"/>
      <c r="AT17" s="1303"/>
      <c r="AU17" s="1303"/>
      <c r="AV17" s="1303"/>
      <c r="AW17" s="1299"/>
      <c r="AX17" s="1301"/>
      <c r="AY17" s="1303"/>
      <c r="AZ17" s="1303"/>
      <c r="BA17" s="1303"/>
      <c r="BB17" s="1303"/>
      <c r="BC17" s="1303"/>
      <c r="BD17" s="1299"/>
      <c r="BE17" s="1301"/>
      <c r="BF17" s="1303"/>
      <c r="BG17" s="1303"/>
      <c r="BH17" s="1303"/>
      <c r="BI17" s="1303"/>
      <c r="BJ17" s="1299"/>
      <c r="BK17" s="1301"/>
      <c r="BL17" s="1303"/>
      <c r="BM17" s="1303"/>
      <c r="BN17" s="1303"/>
      <c r="BO17" s="1303"/>
      <c r="BP17" s="1303"/>
      <c r="BQ17" s="1303"/>
      <c r="BR17" s="1303"/>
      <c r="BS17" s="1299"/>
      <c r="BT17" s="56"/>
      <c r="BU17" s="56"/>
    </row>
    <row r="18" spans="1:78" s="3" customFormat="1" x14ac:dyDescent="0.2">
      <c r="A18" s="1327" t="s">
        <v>301</v>
      </c>
      <c r="B18" s="1327"/>
      <c r="C18" s="1327"/>
      <c r="D18" s="1327"/>
      <c r="E18" s="1327"/>
      <c r="F18" s="1327"/>
      <c r="G18" s="1327"/>
      <c r="H18" s="1327"/>
      <c r="I18" s="1327"/>
      <c r="J18" s="1327"/>
      <c r="K18" s="1327"/>
      <c r="L18" s="1295">
        <v>4010</v>
      </c>
      <c r="M18" s="1295"/>
      <c r="N18" s="1295"/>
      <c r="O18" s="1295"/>
      <c r="P18" s="373">
        <f>Ф4Заполн!P18</f>
        <v>0</v>
      </c>
      <c r="Q18" s="126">
        <f>IF(Ф4Заполн!R18&gt;=0,,"(")</f>
        <v>0</v>
      </c>
      <c r="R18" s="1325" t="str">
        <f>IF(Ф4Заполн!R18&lt;&gt;0,ABS(Ф4Заполн!R18),"-")</f>
        <v>-</v>
      </c>
      <c r="S18" s="1325"/>
      <c r="T18" s="1325"/>
      <c r="U18" s="1325"/>
      <c r="V18" s="1325"/>
      <c r="W18" s="127">
        <f>IF(Ф4Заполн!R18&gt;=0,,")")</f>
        <v>0</v>
      </c>
      <c r="X18" s="128">
        <f>IF(Ф4Заполн!Y18&gt;=0,,"(")</f>
        <v>0</v>
      </c>
      <c r="Y18" s="1325" t="str">
        <f>IF(Ф4Заполн!Y18&lt;&gt;0,ABS(Ф4Заполн!Y18),"-")</f>
        <v>-</v>
      </c>
      <c r="Z18" s="1325"/>
      <c r="AA18" s="1325"/>
      <c r="AB18" s="1325"/>
      <c r="AC18" s="127">
        <f>IF(Ф4Заполн!Y18&gt;=0,,")")</f>
        <v>0</v>
      </c>
      <c r="AD18" s="128">
        <f>IF(Ф4Заполн!AE18&gt;=0,,"(")</f>
        <v>0</v>
      </c>
      <c r="AE18" s="1325" t="str">
        <f>IF(Ф4Заполн!AE18&lt;&gt;0,ABS(Ф4Заполн!AE18),"-")</f>
        <v>-</v>
      </c>
      <c r="AF18" s="1325"/>
      <c r="AG18" s="1325"/>
      <c r="AH18" s="1325"/>
      <c r="AI18" s="1325"/>
      <c r="AJ18" s="127">
        <f>IF(Ф4Заполн!AE18&gt;=0,,")")</f>
        <v>0</v>
      </c>
      <c r="AK18" s="128">
        <f>IF(Ф4Заполн!AL18&gt;=0,,"(")</f>
        <v>0</v>
      </c>
      <c r="AL18" s="1325" t="str">
        <f>IF(Ф4Заполн!AL18&lt;&gt;0,ABS(Ф4Заполн!AL18),"-")</f>
        <v>-</v>
      </c>
      <c r="AM18" s="1325"/>
      <c r="AN18" s="1325"/>
      <c r="AO18" s="1325"/>
      <c r="AP18" s="127">
        <f>IF(Ф4Заполн!AL18&gt;=0,,")")</f>
        <v>0</v>
      </c>
      <c r="AQ18" s="128">
        <f>IF(Ф4Заполн!AR18&gt;=0,,"(")</f>
        <v>0</v>
      </c>
      <c r="AR18" s="1325" t="str">
        <f>IF(Ф4Заполн!AR18&lt;&gt;0,ABS(Ф4Заполн!AR18),"-")</f>
        <v>-</v>
      </c>
      <c r="AS18" s="1325"/>
      <c r="AT18" s="1325"/>
      <c r="AU18" s="1325"/>
      <c r="AV18" s="1325"/>
      <c r="AW18" s="127">
        <f>IF(Ф4Заполн!AR18&gt;=0,,")")</f>
        <v>0</v>
      </c>
      <c r="AX18" s="128">
        <f>IF(Ф4Заполн!AY18&gt;=0,,"(")</f>
        <v>0</v>
      </c>
      <c r="AY18" s="1325" t="str">
        <f>IF(Ф4Заполн!AY18&lt;&gt;0,ABS(Ф4Заполн!AY18),"-")</f>
        <v>-</v>
      </c>
      <c r="AZ18" s="1325"/>
      <c r="BA18" s="1325"/>
      <c r="BB18" s="1325"/>
      <c r="BC18" s="1325"/>
      <c r="BD18" s="127">
        <f>IF(Ф4Заполн!AY18&gt;=0,,")")</f>
        <v>0</v>
      </c>
      <c r="BE18" s="128">
        <f>IF(Ф4Заполн!BF18&gt;=0,,"(")</f>
        <v>0</v>
      </c>
      <c r="BF18" s="1325" t="str">
        <f>IF(Ф4Заполн!BF18&lt;&gt;0,ABS(Ф4Заполн!BF18),"-")</f>
        <v>-</v>
      </c>
      <c r="BG18" s="1325"/>
      <c r="BH18" s="1325"/>
      <c r="BI18" s="1325"/>
      <c r="BJ18" s="127">
        <f>IF(Ф4Заполн!BF18&gt;=0,,")")</f>
        <v>0</v>
      </c>
      <c r="BK18" s="128">
        <f>IF(Ф4Заполн!BL18&gt;=0,,"(")</f>
        <v>0</v>
      </c>
      <c r="BL18" s="1325" t="str">
        <f>IF(Ф4Заполн!BL18&lt;&gt;0,ABS(Ф4Заполн!BL18),"-")</f>
        <v>-</v>
      </c>
      <c r="BM18" s="1325"/>
      <c r="BN18" s="1325"/>
      <c r="BO18" s="1325"/>
      <c r="BP18" s="1325"/>
      <c r="BQ18" s="1325"/>
      <c r="BR18" s="1325"/>
      <c r="BS18" s="127">
        <f>IF(Ф4Заполн!BL18&gt;=0,,")")</f>
        <v>0</v>
      </c>
      <c r="BT18" s="57"/>
      <c r="BU18" s="57"/>
    </row>
    <row r="19" spans="1:78" s="3" customFormat="1" x14ac:dyDescent="0.2">
      <c r="A19" s="1326" t="s">
        <v>302</v>
      </c>
      <c r="B19" s="1326"/>
      <c r="C19" s="1326"/>
      <c r="D19" s="1326"/>
      <c r="E19" s="1326"/>
      <c r="F19" s="1326"/>
      <c r="G19" s="1326"/>
      <c r="H19" s="1326"/>
      <c r="I19" s="1326"/>
      <c r="J19" s="1326"/>
      <c r="K19" s="1326"/>
      <c r="L19" s="1295">
        <v>4090</v>
      </c>
      <c r="M19" s="1295"/>
      <c r="N19" s="1295"/>
      <c r="O19" s="1295"/>
      <c r="P19" s="373">
        <f>Ф4Заполн!P19</f>
        <v>0</v>
      </c>
      <c r="Q19" s="126">
        <f>IF(Ф4Заполн!R19&gt;=0,,"(")</f>
        <v>0</v>
      </c>
      <c r="R19" s="1325" t="str">
        <f>IF(Ф4Заполн!R19&lt;&gt;0,ABS(Ф4Заполн!R19),"-")</f>
        <v>-</v>
      </c>
      <c r="S19" s="1325"/>
      <c r="T19" s="1325"/>
      <c r="U19" s="1325"/>
      <c r="V19" s="1325"/>
      <c r="W19" s="127">
        <f>IF(Ф4Заполн!R19&gt;=0,,")")</f>
        <v>0</v>
      </c>
      <c r="X19" s="128">
        <f>IF(Ф4Заполн!Y19&gt;=0,,"(")</f>
        <v>0</v>
      </c>
      <c r="Y19" s="1325" t="str">
        <f>IF(Ф4Заполн!Y19&lt;&gt;0,ABS(Ф4Заполн!Y19),"-")</f>
        <v>-</v>
      </c>
      <c r="Z19" s="1325"/>
      <c r="AA19" s="1325"/>
      <c r="AB19" s="1325"/>
      <c r="AC19" s="127">
        <f>IF(Ф4Заполн!Y19&gt;=0,,")")</f>
        <v>0</v>
      </c>
      <c r="AD19" s="128">
        <f>IF(Ф4Заполн!AE19&gt;=0,,"(")</f>
        <v>0</v>
      </c>
      <c r="AE19" s="1325" t="str">
        <f>IF(Ф4Заполн!AE19&lt;&gt;0,ABS(Ф4Заполн!AE19),"-")</f>
        <v>-</v>
      </c>
      <c r="AF19" s="1325"/>
      <c r="AG19" s="1325"/>
      <c r="AH19" s="1325"/>
      <c r="AI19" s="1325"/>
      <c r="AJ19" s="127">
        <f>IF(Ф4Заполн!AE19&gt;=0,,")")</f>
        <v>0</v>
      </c>
      <c r="AK19" s="128">
        <f>IF(Ф4Заполн!AL19&gt;=0,,"(")</f>
        <v>0</v>
      </c>
      <c r="AL19" s="1325" t="str">
        <f>IF(Ф4Заполн!AL19&lt;&gt;0,ABS(Ф4Заполн!AL19),"-")</f>
        <v>-</v>
      </c>
      <c r="AM19" s="1325"/>
      <c r="AN19" s="1325"/>
      <c r="AO19" s="1325"/>
      <c r="AP19" s="127">
        <f>IF(Ф4Заполн!AL19&gt;=0,,")")</f>
        <v>0</v>
      </c>
      <c r="AQ19" s="128">
        <f>IF(Ф4Заполн!AR19&gt;=0,,"(")</f>
        <v>0</v>
      </c>
      <c r="AR19" s="1325" t="str">
        <f>IF(Ф4Заполн!AR19&lt;&gt;0,ABS(Ф4Заполн!AR19),"-")</f>
        <v>-</v>
      </c>
      <c r="AS19" s="1325"/>
      <c r="AT19" s="1325"/>
      <c r="AU19" s="1325"/>
      <c r="AV19" s="1325"/>
      <c r="AW19" s="127">
        <f>IF(Ф4Заполн!AR19&gt;=0,,")")</f>
        <v>0</v>
      </c>
      <c r="AX19" s="128">
        <f>IF(Ф4Заполн!AY19&gt;=0,,"(")</f>
        <v>0</v>
      </c>
      <c r="AY19" s="1325" t="str">
        <f>IF(Ф4Заполн!AY19&lt;&gt;0,ABS(Ф4Заполн!AY19),"-")</f>
        <v>-</v>
      </c>
      <c r="AZ19" s="1325"/>
      <c r="BA19" s="1325"/>
      <c r="BB19" s="1325"/>
      <c r="BC19" s="1325"/>
      <c r="BD19" s="127">
        <f>IF(Ф4Заполн!AY19&gt;=0,,")")</f>
        <v>0</v>
      </c>
      <c r="BE19" s="128">
        <f>IF(Ф4Заполн!BF19&gt;=0,,"(")</f>
        <v>0</v>
      </c>
      <c r="BF19" s="1325" t="str">
        <f>IF(Ф4Заполн!BF19&lt;&gt;0,ABS(Ф4Заполн!BF19),"-")</f>
        <v>-</v>
      </c>
      <c r="BG19" s="1325"/>
      <c r="BH19" s="1325"/>
      <c r="BI19" s="1325"/>
      <c r="BJ19" s="127">
        <f>IF(Ф4Заполн!BF19&gt;=0,,")")</f>
        <v>0</v>
      </c>
      <c r="BK19" s="128">
        <f>IF(Ф4Заполн!BL19&gt;=0,,"(")</f>
        <v>0</v>
      </c>
      <c r="BL19" s="1325" t="str">
        <f>IF(Ф4Заполн!BL19&lt;&gt;0,ABS(Ф4Заполн!BL19),"-")</f>
        <v>-</v>
      </c>
      <c r="BM19" s="1325"/>
      <c r="BN19" s="1325"/>
      <c r="BO19" s="1325"/>
      <c r="BP19" s="1325"/>
      <c r="BQ19" s="1325"/>
      <c r="BR19" s="1325"/>
      <c r="BS19" s="127">
        <f>IF(Ф4Заполн!BL19&gt;=0,,")")</f>
        <v>0</v>
      </c>
      <c r="BT19" s="57"/>
      <c r="BU19" s="57"/>
    </row>
    <row r="20" spans="1:78" s="3" customFormat="1" ht="25.5" x14ac:dyDescent="0.2">
      <c r="A20" s="1330" t="s">
        <v>303</v>
      </c>
      <c r="B20" s="1330"/>
      <c r="C20" s="1330"/>
      <c r="D20" s="1330"/>
      <c r="E20" s="1330"/>
      <c r="F20" s="1330"/>
      <c r="G20" s="1330"/>
      <c r="H20" s="1330"/>
      <c r="I20" s="1330"/>
      <c r="J20" s="1330"/>
      <c r="K20" s="1330"/>
      <c r="L20" s="1329">
        <v>4095</v>
      </c>
      <c r="M20" s="1329"/>
      <c r="N20" s="1329"/>
      <c r="O20" s="1329"/>
      <c r="P20" s="374" t="str">
        <f>Ф4Заполн!P20</f>
        <v>10,11, 12</v>
      </c>
      <c r="Q20" s="126">
        <f>IF(Ф4Заполн!R20&gt;=0,,"(")</f>
        <v>0</v>
      </c>
      <c r="R20" s="1325">
        <f>IF(Ф4Заполн!R20&lt;&gt;0,ABS(Ф4Заполн!R20),"-")</f>
        <v>10100</v>
      </c>
      <c r="S20" s="1325"/>
      <c r="T20" s="1325"/>
      <c r="U20" s="1325"/>
      <c r="V20" s="1325"/>
      <c r="W20" s="127">
        <f>IF(Ф4Заполн!R20&gt;=0,,")")</f>
        <v>0</v>
      </c>
      <c r="X20" s="128">
        <f>IF(Ф4Заполн!Y20&gt;=0,,"(")</f>
        <v>0</v>
      </c>
      <c r="Y20" s="1325" t="str">
        <f>IF(Ф4Заполн!Y20&lt;&gt;0,ABS(Ф4Заполн!Y20),"-")</f>
        <v>-</v>
      </c>
      <c r="Z20" s="1325"/>
      <c r="AA20" s="1325"/>
      <c r="AB20" s="1325"/>
      <c r="AC20" s="127">
        <f>IF(Ф4Заполн!Y20&gt;=0,,")")</f>
        <v>0</v>
      </c>
      <c r="AD20" s="128">
        <f>IF(Ф4Заполн!AE20&gt;=0,,"(")</f>
        <v>0</v>
      </c>
      <c r="AE20" s="1325" t="str">
        <f>IF(Ф4Заполн!AE20&lt;&gt;0,ABS(Ф4Заполн!AE20),"-")</f>
        <v>-</v>
      </c>
      <c r="AF20" s="1325"/>
      <c r="AG20" s="1325"/>
      <c r="AH20" s="1325"/>
      <c r="AI20" s="1325"/>
      <c r="AJ20" s="127">
        <f>IF(Ф4Заполн!AE20&gt;=0,,")")</f>
        <v>0</v>
      </c>
      <c r="AK20" s="128">
        <f>IF(Ф4Заполн!AL20&gt;=0,,"(")</f>
        <v>0</v>
      </c>
      <c r="AL20" s="1325">
        <f>IF(Ф4Заполн!AL20&lt;&gt;0,ABS(Ф4Заполн!AL20),"-")</f>
        <v>36</v>
      </c>
      <c r="AM20" s="1325"/>
      <c r="AN20" s="1325"/>
      <c r="AO20" s="1325"/>
      <c r="AP20" s="127">
        <f>IF(Ф4Заполн!AL20&gt;=0,,")")</f>
        <v>0</v>
      </c>
      <c r="AQ20" s="128" t="str">
        <f>IF(Ф4Заполн!AR20&gt;=0,,"(")</f>
        <v>(</v>
      </c>
      <c r="AR20" s="1325">
        <f>IF(Ф4Заполн!AR20&lt;&gt;0,ABS(Ф4Заполн!AR20),"-")</f>
        <v>3932</v>
      </c>
      <c r="AS20" s="1325"/>
      <c r="AT20" s="1325"/>
      <c r="AU20" s="1325"/>
      <c r="AV20" s="1325"/>
      <c r="AW20" s="127" t="str">
        <f>IF(Ф4Заполн!AR20&gt;=0,,")")</f>
        <v>)</v>
      </c>
      <c r="AX20" s="128">
        <f>IF(Ф4Заполн!AY20&gt;=0,,"(")</f>
        <v>0</v>
      </c>
      <c r="AY20" s="1325" t="str">
        <f>IF(Ф4Заполн!AY20&lt;&gt;0,ABS(Ф4Заполн!AY20),"-")</f>
        <v>-</v>
      </c>
      <c r="AZ20" s="1325"/>
      <c r="BA20" s="1325"/>
      <c r="BB20" s="1325"/>
      <c r="BC20" s="1325"/>
      <c r="BD20" s="127">
        <f>IF(Ф4Заполн!AY20&gt;=0,,")")</f>
        <v>0</v>
      </c>
      <c r="BE20" s="128">
        <f>IF(Ф4Заполн!BF20&gt;=0,,"(")</f>
        <v>0</v>
      </c>
      <c r="BF20" s="1325" t="str">
        <f>IF(Ф4Заполн!BF20&lt;&gt;0,ABS(Ф4Заполн!BF20),"-")</f>
        <v>-</v>
      </c>
      <c r="BG20" s="1325"/>
      <c r="BH20" s="1325"/>
      <c r="BI20" s="1325"/>
      <c r="BJ20" s="127">
        <f>IF(Ф4Заполн!BF20&gt;=0,,")")</f>
        <v>0</v>
      </c>
      <c r="BK20" s="128">
        <f>IF(Ф4Заполн!BL20&gt;=0,,"(")</f>
        <v>0</v>
      </c>
      <c r="BL20" s="1325">
        <f>IF(Ф4Заполн!BL20&lt;&gt;0,ABS(Ф4Заполн!BL20),"-")</f>
        <v>6204</v>
      </c>
      <c r="BM20" s="1325"/>
      <c r="BN20" s="1325"/>
      <c r="BO20" s="1325"/>
      <c r="BP20" s="1325"/>
      <c r="BQ20" s="1325"/>
      <c r="BR20" s="1325"/>
      <c r="BS20" s="127">
        <f>IF(Ф4Заполн!BL20&gt;=0,,")")</f>
        <v>0</v>
      </c>
      <c r="BT20" s="57"/>
      <c r="BU20" s="57"/>
    </row>
    <row r="21" spans="1:78" s="3" customFormat="1" x14ac:dyDescent="0.2">
      <c r="A21" s="1328" t="s">
        <v>304</v>
      </c>
      <c r="B21" s="1328"/>
      <c r="C21" s="1328"/>
      <c r="D21" s="1328"/>
      <c r="E21" s="1328"/>
      <c r="F21" s="1328"/>
      <c r="G21" s="1328"/>
      <c r="H21" s="1328"/>
      <c r="I21" s="1328"/>
      <c r="J21" s="1328"/>
      <c r="K21" s="1328"/>
      <c r="L21" s="1329" t="s">
        <v>321</v>
      </c>
      <c r="M21" s="1329"/>
      <c r="N21" s="1329"/>
      <c r="O21" s="1329"/>
      <c r="P21" s="374">
        <f>Ф4Заполн!P21</f>
        <v>0</v>
      </c>
      <c r="Q21" s="126">
        <f>IF(Ф4Заполн!R21&gt;=0,,"(")</f>
        <v>0</v>
      </c>
      <c r="R21" s="1325" t="str">
        <f>IF(Ф4Заполн!R21&lt;&gt;0,ABS(Ф4Заполн!R21),"-")</f>
        <v>-</v>
      </c>
      <c r="S21" s="1325"/>
      <c r="T21" s="1325"/>
      <c r="U21" s="1325"/>
      <c r="V21" s="1325"/>
      <c r="W21" s="127">
        <f>IF(Ф4Заполн!R21&gt;=0,,")")</f>
        <v>0</v>
      </c>
      <c r="X21" s="128">
        <f>IF(Ф4Заполн!Y21&gt;=0,,"(")</f>
        <v>0</v>
      </c>
      <c r="Y21" s="1325" t="str">
        <f>IF(Ф4Заполн!Y21&lt;&gt;0,ABS(Ф4Заполн!Y21),"-")</f>
        <v>-</v>
      </c>
      <c r="Z21" s="1325"/>
      <c r="AA21" s="1325"/>
      <c r="AB21" s="1325"/>
      <c r="AC21" s="127">
        <f>IF(Ф4Заполн!Y21&gt;=0,,")")</f>
        <v>0</v>
      </c>
      <c r="AD21" s="128">
        <f>IF(Ф4Заполн!AE21&gt;=0,,"(")</f>
        <v>0</v>
      </c>
      <c r="AE21" s="1325" t="str">
        <f>IF(Ф4Заполн!AE21&lt;&gt;0,ABS(Ф4Заполн!AE21),"-")</f>
        <v>-</v>
      </c>
      <c r="AF21" s="1325"/>
      <c r="AG21" s="1325"/>
      <c r="AH21" s="1325"/>
      <c r="AI21" s="1325"/>
      <c r="AJ21" s="127">
        <f>IF(Ф4Заполн!AE21&gt;=0,,")")</f>
        <v>0</v>
      </c>
      <c r="AK21" s="128">
        <f>IF(Ф4Заполн!AL21&gt;=0,,"(")</f>
        <v>0</v>
      </c>
      <c r="AL21" s="1325" t="str">
        <f>IF(Ф4Заполн!AL21&lt;&gt;0,ABS(Ф4Заполн!AL21),"-")</f>
        <v>-</v>
      </c>
      <c r="AM21" s="1325"/>
      <c r="AN21" s="1325"/>
      <c r="AO21" s="1325"/>
      <c r="AP21" s="127">
        <f>IF(Ф4Заполн!AL21&gt;=0,,")")</f>
        <v>0</v>
      </c>
      <c r="AQ21" s="128">
        <f>IF(Ф4Заполн!AR21&gt;=0,,"(")</f>
        <v>0</v>
      </c>
      <c r="AR21" s="1325">
        <f>IF(Ф4Заполн!AR21&lt;&gt;0,ABS(Ф4Заполн!AR21),"-")</f>
        <v>184</v>
      </c>
      <c r="AS21" s="1325"/>
      <c r="AT21" s="1325"/>
      <c r="AU21" s="1325"/>
      <c r="AV21" s="1325"/>
      <c r="AW21" s="127">
        <f>IF(Ф4Заполн!AR21&gt;=0,,")")</f>
        <v>0</v>
      </c>
      <c r="AX21" s="128">
        <f>IF(Ф4Заполн!AY21&gt;=0,,"(")</f>
        <v>0</v>
      </c>
      <c r="AY21" s="1325" t="str">
        <f>IF(Ф4Заполн!AY21&lt;&gt;0,ABS(Ф4Заполн!AY21),"-")</f>
        <v>-</v>
      </c>
      <c r="AZ21" s="1325"/>
      <c r="BA21" s="1325"/>
      <c r="BB21" s="1325"/>
      <c r="BC21" s="1325"/>
      <c r="BD21" s="127">
        <f>IF(Ф4Заполн!AY21&gt;=0,,")")</f>
        <v>0</v>
      </c>
      <c r="BE21" s="128">
        <f>IF(Ф4Заполн!BF21&gt;=0,,"(")</f>
        <v>0</v>
      </c>
      <c r="BF21" s="1325" t="str">
        <f>IF(Ф4Заполн!BF21&lt;&gt;0,ABS(Ф4Заполн!BF21),"-")</f>
        <v>-</v>
      </c>
      <c r="BG21" s="1325"/>
      <c r="BH21" s="1325"/>
      <c r="BI21" s="1325"/>
      <c r="BJ21" s="127">
        <f>IF(Ф4Заполн!BF21&gt;=0,,")")</f>
        <v>0</v>
      </c>
      <c r="BK21" s="128">
        <f>IF(Ф4Заполн!BL21&gt;=0,,"(")</f>
        <v>0</v>
      </c>
      <c r="BL21" s="1325">
        <f>IF(Ф4Заполн!BL21&lt;&gt;0,ABS(Ф4Заполн!BL21),"-")</f>
        <v>184</v>
      </c>
      <c r="BM21" s="1325"/>
      <c r="BN21" s="1325"/>
      <c r="BO21" s="1325"/>
      <c r="BP21" s="1325"/>
      <c r="BQ21" s="1325"/>
      <c r="BR21" s="1325"/>
      <c r="BS21" s="127">
        <f>IF(Ф4Заполн!BL21&gt;=0,,")")</f>
        <v>0</v>
      </c>
      <c r="BT21" s="57"/>
      <c r="BU21" s="57"/>
    </row>
    <row r="22" spans="1:78" s="3" customFormat="1" x14ac:dyDescent="0.2">
      <c r="A22" s="1334" t="s">
        <v>305</v>
      </c>
      <c r="B22" s="1334"/>
      <c r="C22" s="1334"/>
      <c r="D22" s="1334"/>
      <c r="E22" s="1334"/>
      <c r="F22" s="1334"/>
      <c r="G22" s="1334"/>
      <c r="H22" s="1334"/>
      <c r="I22" s="1334"/>
      <c r="J22" s="1334"/>
      <c r="K22" s="1334"/>
      <c r="L22" s="1329">
        <v>4110</v>
      </c>
      <c r="M22" s="1329"/>
      <c r="N22" s="1329"/>
      <c r="O22" s="1329"/>
      <c r="P22" s="375">
        <f>Ф4Заполн!P22</f>
        <v>0</v>
      </c>
      <c r="Q22" s="126">
        <f>IF(Ф4Заполн!R22&gt;=0,,"(")</f>
        <v>0</v>
      </c>
      <c r="R22" s="1325" t="str">
        <f>IF(Ф4Заполн!R22&lt;&gt;0,ABS(Ф4Заполн!R22),"-")</f>
        <v>-</v>
      </c>
      <c r="S22" s="1325"/>
      <c r="T22" s="1325"/>
      <c r="U22" s="1325"/>
      <c r="V22" s="1325"/>
      <c r="W22" s="127">
        <f>IF(Ф4Заполн!R22&gt;=0,,")")</f>
        <v>0</v>
      </c>
      <c r="X22" s="128">
        <f>IF(Ф4Заполн!Y22&gt;=0,,"(")</f>
        <v>0</v>
      </c>
      <c r="Y22" s="1325" t="str">
        <f>IF(Ф4Заполн!Y22&lt;&gt;0,ABS(Ф4Заполн!Y22),"-")</f>
        <v>-</v>
      </c>
      <c r="Z22" s="1325"/>
      <c r="AA22" s="1325"/>
      <c r="AB22" s="1325"/>
      <c r="AC22" s="127">
        <f>IF(Ф4Заполн!Y22&gt;=0,,")")</f>
        <v>0</v>
      </c>
      <c r="AD22" s="128">
        <f>IF(Ф4Заполн!AE22&gt;=0,,"(")</f>
        <v>0</v>
      </c>
      <c r="AE22" s="1325" t="str">
        <f>IF(Ф4Заполн!AE22&lt;&gt;0,ABS(Ф4Заполн!AE22),"-")</f>
        <v>-</v>
      </c>
      <c r="AF22" s="1325"/>
      <c r="AG22" s="1325"/>
      <c r="AH22" s="1325"/>
      <c r="AI22" s="1325"/>
      <c r="AJ22" s="127">
        <f>IF(Ф4Заполн!AE22&gt;=0,,")")</f>
        <v>0</v>
      </c>
      <c r="AK22" s="128">
        <f>IF(Ф4Заполн!AL22&gt;=0,,"(")</f>
        <v>0</v>
      </c>
      <c r="AL22" s="1325" t="str">
        <f>IF(Ф4Заполн!AL22&lt;&gt;0,ABS(Ф4Заполн!AL22),"-")</f>
        <v>-</v>
      </c>
      <c r="AM22" s="1325"/>
      <c r="AN22" s="1325"/>
      <c r="AO22" s="1325"/>
      <c r="AP22" s="127">
        <f>IF(Ф4Заполн!AL22&gt;=0,,")")</f>
        <v>0</v>
      </c>
      <c r="AQ22" s="128">
        <f>IF(Ф4Заполн!AR22&gt;=0,,"(")</f>
        <v>0</v>
      </c>
      <c r="AR22" s="1325" t="str">
        <f>IF(Ф4Заполн!AR22&lt;&gt;0,ABS(Ф4Заполн!AR22),"-")</f>
        <v>-</v>
      </c>
      <c r="AS22" s="1325"/>
      <c r="AT22" s="1325"/>
      <c r="AU22" s="1325"/>
      <c r="AV22" s="1325"/>
      <c r="AW22" s="127">
        <f>IF(Ф4Заполн!AR22&gt;=0,,")")</f>
        <v>0</v>
      </c>
      <c r="AX22" s="128">
        <f>IF(Ф4Заполн!AY22&gt;=0,,"(")</f>
        <v>0</v>
      </c>
      <c r="AY22" s="1325" t="str">
        <f>IF(Ф4Заполн!AY22&lt;&gt;0,ABS(Ф4Заполн!AY22),"-")</f>
        <v>-</v>
      </c>
      <c r="AZ22" s="1325"/>
      <c r="BA22" s="1325"/>
      <c r="BB22" s="1325"/>
      <c r="BC22" s="1325"/>
      <c r="BD22" s="127">
        <f>IF(Ф4Заполн!AY22&gt;=0,,")")</f>
        <v>0</v>
      </c>
      <c r="BE22" s="128">
        <f>IF(Ф4Заполн!BF22&gt;=0,,"(")</f>
        <v>0</v>
      </c>
      <c r="BF22" s="1325" t="str">
        <f>IF(Ф4Заполн!BF22&lt;&gt;0,ABS(Ф4Заполн!BF22),"-")</f>
        <v>-</v>
      </c>
      <c r="BG22" s="1325"/>
      <c r="BH22" s="1325"/>
      <c r="BI22" s="1325"/>
      <c r="BJ22" s="127">
        <f>IF(Ф4Заполн!BF22&gt;=0,,")")</f>
        <v>0</v>
      </c>
      <c r="BK22" s="128">
        <f>IF(Ф4Заполн!BL22&gt;=0,,"(")</f>
        <v>0</v>
      </c>
      <c r="BL22" s="1325" t="str">
        <f>IF(Ф4Заполн!BL22&lt;&gt;0,ABS(Ф4Заполн!BL22),"-")</f>
        <v>-</v>
      </c>
      <c r="BM22" s="1325"/>
      <c r="BN22" s="1325"/>
      <c r="BO22" s="1325"/>
      <c r="BP22" s="1325"/>
      <c r="BQ22" s="1325"/>
      <c r="BR22" s="1325"/>
      <c r="BS22" s="127">
        <f>IF(Ф4Заполн!BL22&gt;=0,,")")</f>
        <v>0</v>
      </c>
      <c r="BT22" s="57"/>
      <c r="BU22" s="57"/>
    </row>
    <row r="23" spans="1:78" s="270" customFormat="1" ht="15" x14ac:dyDescent="0.25">
      <c r="A23" s="904" t="s">
        <v>232</v>
      </c>
      <c r="B23" s="905"/>
      <c r="C23" s="905"/>
      <c r="D23" s="905"/>
      <c r="E23" s="905"/>
      <c r="F23" s="905"/>
      <c r="G23" s="905"/>
      <c r="H23" s="905"/>
      <c r="I23" s="905"/>
      <c r="J23" s="905"/>
      <c r="K23" s="906"/>
      <c r="L23" s="907" t="s">
        <v>478</v>
      </c>
      <c r="M23" s="908"/>
      <c r="N23" s="908"/>
      <c r="O23" s="909"/>
      <c r="P23" s="376">
        <f>Ф4Заполн!P23</f>
        <v>0</v>
      </c>
      <c r="Q23" s="126">
        <f>IF(Ф4Заполн!R23&gt;=0,,"(")</f>
        <v>0</v>
      </c>
      <c r="R23" s="1325" t="str">
        <f>IF(Ф4Заполн!R23&lt;&gt;0,ABS(Ф4Заполн!R23),"-")</f>
        <v>-</v>
      </c>
      <c r="S23" s="1325"/>
      <c r="T23" s="1325"/>
      <c r="U23" s="1325"/>
      <c r="V23" s="1325"/>
      <c r="W23" s="127">
        <f>IF(Ф4Заполн!R23&gt;=0,,")")</f>
        <v>0</v>
      </c>
      <c r="X23" s="128">
        <f>IF(Ф4Заполн!Y23&gt;=0,,"(")</f>
        <v>0</v>
      </c>
      <c r="Y23" s="1325" t="str">
        <f>IF(Ф4Заполн!Y23&lt;&gt;0,ABS(Ф4Заполн!Y23),"-")</f>
        <v>-</v>
      </c>
      <c r="Z23" s="1325"/>
      <c r="AA23" s="1325"/>
      <c r="AB23" s="1325"/>
      <c r="AC23" s="127">
        <f>IF(Ф4Заполн!Y23&gt;=0,,")")</f>
        <v>0</v>
      </c>
      <c r="AD23" s="128">
        <f>IF(Ф4Заполн!AE23&gt;=0,,"(")</f>
        <v>0</v>
      </c>
      <c r="AE23" s="1325" t="str">
        <f>IF(Ф4Заполн!AE23&lt;&gt;0,ABS(Ф4Заполн!AE23),"-")</f>
        <v>-</v>
      </c>
      <c r="AF23" s="1325"/>
      <c r="AG23" s="1325"/>
      <c r="AH23" s="1325"/>
      <c r="AI23" s="1325"/>
      <c r="AJ23" s="127">
        <f>IF(Ф4Заполн!AE23&gt;=0,,")")</f>
        <v>0</v>
      </c>
      <c r="AK23" s="128">
        <f>IF(Ф4Заполн!AL23&gt;=0,,"(")</f>
        <v>0</v>
      </c>
      <c r="AL23" s="1325" t="str">
        <f>IF(Ф4Заполн!AL23&lt;&gt;0,ABS(Ф4Заполн!AL23),"-")</f>
        <v>-</v>
      </c>
      <c r="AM23" s="1325"/>
      <c r="AN23" s="1325"/>
      <c r="AO23" s="1325"/>
      <c r="AP23" s="127">
        <f>IF(Ф4Заполн!AL23&gt;=0,,")")</f>
        <v>0</v>
      </c>
      <c r="AQ23" s="128">
        <f>IF(Ф4Заполн!AR23&gt;=0,,"(")</f>
        <v>0</v>
      </c>
      <c r="AR23" s="1325" t="str">
        <f>IF(Ф4Заполн!AR23&lt;&gt;0,ABS(Ф4Заполн!AR23),"-")</f>
        <v>-</v>
      </c>
      <c r="AS23" s="1325"/>
      <c r="AT23" s="1325"/>
      <c r="AU23" s="1325"/>
      <c r="AV23" s="1325"/>
      <c r="AW23" s="127">
        <f>IF(Ф4Заполн!AR23&gt;=0,,")")</f>
        <v>0</v>
      </c>
      <c r="AX23" s="128">
        <f>IF(Ф4Заполн!AY23&gt;=0,,"(")</f>
        <v>0</v>
      </c>
      <c r="AY23" s="1325" t="str">
        <f>IF(Ф4Заполн!AY23&lt;&gt;0,ABS(Ф4Заполн!AY23),"-")</f>
        <v>-</v>
      </c>
      <c r="AZ23" s="1325"/>
      <c r="BA23" s="1325"/>
      <c r="BB23" s="1325"/>
      <c r="BC23" s="1325"/>
      <c r="BD23" s="127">
        <f>IF(Ф4Заполн!AY23&gt;=0,,")")</f>
        <v>0</v>
      </c>
      <c r="BE23" s="128">
        <f>IF(Ф4Заполн!BF23&gt;=0,,"(")</f>
        <v>0</v>
      </c>
      <c r="BF23" s="1325" t="str">
        <f>IF(Ф4Заполн!BF23&lt;&gt;0,ABS(Ф4Заполн!BF23),"-")</f>
        <v>-</v>
      </c>
      <c r="BG23" s="1325"/>
      <c r="BH23" s="1325"/>
      <c r="BI23" s="1325"/>
      <c r="BJ23" s="127">
        <f>IF(Ф4Заполн!BF23&gt;=0,,")")</f>
        <v>0</v>
      </c>
      <c r="BK23" s="128">
        <f>IF(Ф4Заполн!BL23&gt;=0,,"(")</f>
        <v>0</v>
      </c>
      <c r="BL23" s="1325" t="str">
        <f>IF(Ф4Заполн!BL23&lt;&gt;0,ABS(Ф4Заполн!BL23),"-")</f>
        <v>-</v>
      </c>
      <c r="BM23" s="1325"/>
      <c r="BN23" s="1325"/>
      <c r="BO23" s="1325"/>
      <c r="BP23" s="1325"/>
      <c r="BQ23" s="1325"/>
      <c r="BR23" s="1325"/>
      <c r="BS23" s="127">
        <f>IF(Ф4Заполн!BL23&gt;=0,,")")</f>
        <v>0</v>
      </c>
      <c r="BT23" s="267"/>
      <c r="BU23" s="267"/>
      <c r="BV23" s="268"/>
      <c r="BW23" s="269"/>
      <c r="BX23" s="269"/>
      <c r="BY23" s="269"/>
      <c r="BZ23" s="269"/>
    </row>
    <row r="24" spans="1:78" s="270" customFormat="1" ht="15" x14ac:dyDescent="0.25">
      <c r="A24" s="904" t="s">
        <v>233</v>
      </c>
      <c r="B24" s="905"/>
      <c r="C24" s="905"/>
      <c r="D24" s="905"/>
      <c r="E24" s="905"/>
      <c r="F24" s="905"/>
      <c r="G24" s="905"/>
      <c r="H24" s="905"/>
      <c r="I24" s="905"/>
      <c r="J24" s="905"/>
      <c r="K24" s="906"/>
      <c r="L24" s="907" t="s">
        <v>479</v>
      </c>
      <c r="M24" s="908"/>
      <c r="N24" s="908"/>
      <c r="O24" s="909"/>
      <c r="P24" s="376">
        <f>Ф4Заполн!P24</f>
        <v>0</v>
      </c>
      <c r="Q24" s="126">
        <f>IF(Ф4Заполн!R24&gt;=0,,"(")</f>
        <v>0</v>
      </c>
      <c r="R24" s="1325" t="str">
        <f>IF(Ф4Заполн!R24&lt;&gt;0,ABS(Ф4Заполн!R24),"-")</f>
        <v>-</v>
      </c>
      <c r="S24" s="1325"/>
      <c r="T24" s="1325"/>
      <c r="U24" s="1325"/>
      <c r="V24" s="1325"/>
      <c r="W24" s="127">
        <f>IF(Ф4Заполн!R24&gt;=0,,")")</f>
        <v>0</v>
      </c>
      <c r="X24" s="128">
        <f>IF(Ф4Заполн!Y24&gt;=0,,"(")</f>
        <v>0</v>
      </c>
      <c r="Y24" s="1325" t="str">
        <f>IF(Ф4Заполн!Y24&lt;&gt;0,ABS(Ф4Заполн!Y24),"-")</f>
        <v>-</v>
      </c>
      <c r="Z24" s="1325"/>
      <c r="AA24" s="1325"/>
      <c r="AB24" s="1325"/>
      <c r="AC24" s="127">
        <f>IF(Ф4Заполн!Y24&gt;=0,,")")</f>
        <v>0</v>
      </c>
      <c r="AD24" s="128">
        <f>IF(Ф4Заполн!AE24&gt;=0,,"(")</f>
        <v>0</v>
      </c>
      <c r="AE24" s="1325" t="str">
        <f>IF(Ф4Заполн!AE24&lt;&gt;0,ABS(Ф4Заполн!AE24),"-")</f>
        <v>-</v>
      </c>
      <c r="AF24" s="1325"/>
      <c r="AG24" s="1325"/>
      <c r="AH24" s="1325"/>
      <c r="AI24" s="1325"/>
      <c r="AJ24" s="127">
        <f>IF(Ф4Заполн!AE24&gt;=0,,")")</f>
        <v>0</v>
      </c>
      <c r="AK24" s="128">
        <f>IF(Ф4Заполн!AL24&gt;=0,,"(")</f>
        <v>0</v>
      </c>
      <c r="AL24" s="1325" t="str">
        <f>IF(Ф4Заполн!AL24&lt;&gt;0,ABS(Ф4Заполн!AL24),"-")</f>
        <v>-</v>
      </c>
      <c r="AM24" s="1325"/>
      <c r="AN24" s="1325"/>
      <c r="AO24" s="1325"/>
      <c r="AP24" s="127">
        <f>IF(Ф4Заполн!AL24&gt;=0,,")")</f>
        <v>0</v>
      </c>
      <c r="AQ24" s="128">
        <f>IF(Ф4Заполн!AR24&gt;=0,,"(")</f>
        <v>0</v>
      </c>
      <c r="AR24" s="1325" t="str">
        <f>IF(Ф4Заполн!AR24&lt;&gt;0,ABS(Ф4Заполн!AR24),"-")</f>
        <v>-</v>
      </c>
      <c r="AS24" s="1325"/>
      <c r="AT24" s="1325"/>
      <c r="AU24" s="1325"/>
      <c r="AV24" s="1325"/>
      <c r="AW24" s="127">
        <f>IF(Ф4Заполн!AR24&gt;=0,,")")</f>
        <v>0</v>
      </c>
      <c r="AX24" s="128">
        <f>IF(Ф4Заполн!AY24&gt;=0,,"(")</f>
        <v>0</v>
      </c>
      <c r="AY24" s="1325" t="str">
        <f>IF(Ф4Заполн!AY24&lt;&gt;0,ABS(Ф4Заполн!AY24),"-")</f>
        <v>-</v>
      </c>
      <c r="AZ24" s="1325"/>
      <c r="BA24" s="1325"/>
      <c r="BB24" s="1325"/>
      <c r="BC24" s="1325"/>
      <c r="BD24" s="127">
        <f>IF(Ф4Заполн!AY24&gt;=0,,")")</f>
        <v>0</v>
      </c>
      <c r="BE24" s="128">
        <f>IF(Ф4Заполн!BF24&gt;=0,,"(")</f>
        <v>0</v>
      </c>
      <c r="BF24" s="1325" t="str">
        <f>IF(Ф4Заполн!BF24&lt;&gt;0,ABS(Ф4Заполн!BF24),"-")</f>
        <v>-</v>
      </c>
      <c r="BG24" s="1325"/>
      <c r="BH24" s="1325"/>
      <c r="BI24" s="1325"/>
      <c r="BJ24" s="127">
        <f>IF(Ф4Заполн!BF24&gt;=0,,")")</f>
        <v>0</v>
      </c>
      <c r="BK24" s="128">
        <f>IF(Ф4Заполн!BL24&gt;=0,,"(")</f>
        <v>0</v>
      </c>
      <c r="BL24" s="1325" t="str">
        <f>IF(Ф4Заполн!BL24&lt;&gt;0,ABS(Ф4Заполн!BL24),"-")</f>
        <v>-</v>
      </c>
      <c r="BM24" s="1325"/>
      <c r="BN24" s="1325"/>
      <c r="BO24" s="1325"/>
      <c r="BP24" s="1325"/>
      <c r="BQ24" s="1325"/>
      <c r="BR24" s="1325"/>
      <c r="BS24" s="127">
        <f>IF(Ф4Заполн!BL24&gt;=0,,")")</f>
        <v>0</v>
      </c>
      <c r="BT24" s="267"/>
      <c r="BU24" s="267"/>
      <c r="BV24" s="268"/>
      <c r="BW24" s="269"/>
      <c r="BX24" s="269"/>
      <c r="BY24" s="269"/>
      <c r="BZ24" s="269"/>
    </row>
    <row r="25" spans="1:78" s="270" customFormat="1" ht="15" x14ac:dyDescent="0.25">
      <c r="A25" s="904" t="s">
        <v>116</v>
      </c>
      <c r="B25" s="905"/>
      <c r="C25" s="905"/>
      <c r="D25" s="905"/>
      <c r="E25" s="905"/>
      <c r="F25" s="905"/>
      <c r="G25" s="905"/>
      <c r="H25" s="905"/>
      <c r="I25" s="905"/>
      <c r="J25" s="905"/>
      <c r="K25" s="906"/>
      <c r="L25" s="907" t="s">
        <v>480</v>
      </c>
      <c r="M25" s="908"/>
      <c r="N25" s="908"/>
      <c r="O25" s="909"/>
      <c r="P25" s="376">
        <f>Ф4Заполн!P25</f>
        <v>0</v>
      </c>
      <c r="Q25" s="126">
        <f>IF(Ф4Заполн!R25&gt;=0,,"(")</f>
        <v>0</v>
      </c>
      <c r="R25" s="1325" t="str">
        <f>IF(Ф4Заполн!R25&lt;&gt;0,ABS(Ф4Заполн!R25),"-")</f>
        <v>-</v>
      </c>
      <c r="S25" s="1325"/>
      <c r="T25" s="1325"/>
      <c r="U25" s="1325"/>
      <c r="V25" s="1325"/>
      <c r="W25" s="127">
        <f>IF(Ф4Заполн!R25&gt;=0,,")")</f>
        <v>0</v>
      </c>
      <c r="X25" s="128">
        <f>IF(Ф4Заполн!Y25&gt;=0,,"(")</f>
        <v>0</v>
      </c>
      <c r="Y25" s="1325" t="str">
        <f>IF(Ф4Заполн!Y25&lt;&gt;0,ABS(Ф4Заполн!Y25),"-")</f>
        <v>-</v>
      </c>
      <c r="Z25" s="1325"/>
      <c r="AA25" s="1325"/>
      <c r="AB25" s="1325"/>
      <c r="AC25" s="127">
        <f>IF(Ф4Заполн!Y25&gt;=0,,")")</f>
        <v>0</v>
      </c>
      <c r="AD25" s="128">
        <f>IF(Ф4Заполн!AE25&gt;=0,,"(")</f>
        <v>0</v>
      </c>
      <c r="AE25" s="1325" t="str">
        <f>IF(Ф4Заполн!AE25&lt;&gt;0,ABS(Ф4Заполн!AE25),"-")</f>
        <v>-</v>
      </c>
      <c r="AF25" s="1325"/>
      <c r="AG25" s="1325"/>
      <c r="AH25" s="1325"/>
      <c r="AI25" s="1325"/>
      <c r="AJ25" s="127">
        <f>IF(Ф4Заполн!AE25&gt;=0,,")")</f>
        <v>0</v>
      </c>
      <c r="AK25" s="128">
        <f>IF(Ф4Заполн!AL25&gt;=0,,"(")</f>
        <v>0</v>
      </c>
      <c r="AL25" s="1325" t="str">
        <f>IF(Ф4Заполн!AL25&lt;&gt;0,ABS(Ф4Заполн!AL25),"-")</f>
        <v>-</v>
      </c>
      <c r="AM25" s="1325"/>
      <c r="AN25" s="1325"/>
      <c r="AO25" s="1325"/>
      <c r="AP25" s="127">
        <f>IF(Ф4Заполн!AL25&gt;=0,,")")</f>
        <v>0</v>
      </c>
      <c r="AQ25" s="128">
        <f>IF(Ф4Заполн!AR25&gt;=0,,"(")</f>
        <v>0</v>
      </c>
      <c r="AR25" s="1325" t="str">
        <f>IF(Ф4Заполн!AR25&lt;&gt;0,ABS(Ф4Заполн!AR25),"-")</f>
        <v>-</v>
      </c>
      <c r="AS25" s="1325"/>
      <c r="AT25" s="1325"/>
      <c r="AU25" s="1325"/>
      <c r="AV25" s="1325"/>
      <c r="AW25" s="127">
        <f>IF(Ф4Заполн!AR25&gt;=0,,")")</f>
        <v>0</v>
      </c>
      <c r="AX25" s="128">
        <f>IF(Ф4Заполн!AY25&gt;=0,,"(")</f>
        <v>0</v>
      </c>
      <c r="AY25" s="1325" t="str">
        <f>IF(Ф4Заполн!AY25&lt;&gt;0,ABS(Ф4Заполн!AY25),"-")</f>
        <v>-</v>
      </c>
      <c r="AZ25" s="1325"/>
      <c r="BA25" s="1325"/>
      <c r="BB25" s="1325"/>
      <c r="BC25" s="1325"/>
      <c r="BD25" s="127">
        <f>IF(Ф4Заполн!AY25&gt;=0,,")")</f>
        <v>0</v>
      </c>
      <c r="BE25" s="128">
        <f>IF(Ф4Заполн!BF25&gt;=0,,"(")</f>
        <v>0</v>
      </c>
      <c r="BF25" s="1325" t="str">
        <f>IF(Ф4Заполн!BF25&lt;&gt;0,ABS(Ф4Заполн!BF25),"-")</f>
        <v>-</v>
      </c>
      <c r="BG25" s="1325"/>
      <c r="BH25" s="1325"/>
      <c r="BI25" s="1325"/>
      <c r="BJ25" s="127">
        <f>IF(Ф4Заполн!BF25&gt;=0,,")")</f>
        <v>0</v>
      </c>
      <c r="BK25" s="128">
        <f>IF(Ф4Заполн!BL25&gt;=0,,"(")</f>
        <v>0</v>
      </c>
      <c r="BL25" s="1325" t="str">
        <f>IF(Ф4Заполн!BL25&lt;&gt;0,ABS(Ф4Заполн!BL25),"-")</f>
        <v>-</v>
      </c>
      <c r="BM25" s="1325"/>
      <c r="BN25" s="1325"/>
      <c r="BO25" s="1325"/>
      <c r="BP25" s="1325"/>
      <c r="BQ25" s="1325"/>
      <c r="BR25" s="1325"/>
      <c r="BS25" s="127">
        <f>IF(Ф4Заполн!BL25&gt;=0,,")")</f>
        <v>0</v>
      </c>
      <c r="BT25" s="267"/>
      <c r="BU25" s="267"/>
      <c r="BV25" s="268"/>
      <c r="BW25" s="269"/>
      <c r="BX25" s="269"/>
      <c r="BY25" s="269"/>
      <c r="BZ25" s="269"/>
    </row>
    <row r="26" spans="1:78" s="270" customFormat="1" ht="30.75" customHeight="1" x14ac:dyDescent="0.25">
      <c r="A26" s="904" t="s">
        <v>481</v>
      </c>
      <c r="B26" s="905"/>
      <c r="C26" s="905"/>
      <c r="D26" s="905"/>
      <c r="E26" s="905"/>
      <c r="F26" s="905"/>
      <c r="G26" s="905"/>
      <c r="H26" s="905"/>
      <c r="I26" s="905"/>
      <c r="J26" s="905"/>
      <c r="K26" s="906"/>
      <c r="L26" s="907" t="s">
        <v>482</v>
      </c>
      <c r="M26" s="908"/>
      <c r="N26" s="908"/>
      <c r="O26" s="909"/>
      <c r="P26" s="376">
        <f>Ф4Заполн!P26</f>
        <v>0</v>
      </c>
      <c r="Q26" s="126">
        <f>IF(Ф4Заполн!R26&gt;=0,,"(")</f>
        <v>0</v>
      </c>
      <c r="R26" s="1325" t="str">
        <f>IF(Ф4Заполн!R26&lt;&gt;0,ABS(Ф4Заполн!R26),"-")</f>
        <v>-</v>
      </c>
      <c r="S26" s="1325"/>
      <c r="T26" s="1325"/>
      <c r="U26" s="1325"/>
      <c r="V26" s="1325"/>
      <c r="W26" s="127">
        <f>IF(Ф4Заполн!R26&gt;=0,,")")</f>
        <v>0</v>
      </c>
      <c r="X26" s="128">
        <f>IF(Ф4Заполн!Y26&gt;=0,,"(")</f>
        <v>0</v>
      </c>
      <c r="Y26" s="1325" t="str">
        <f>IF(Ф4Заполн!Y26&lt;&gt;0,ABS(Ф4Заполн!Y26),"-")</f>
        <v>-</v>
      </c>
      <c r="Z26" s="1325"/>
      <c r="AA26" s="1325"/>
      <c r="AB26" s="1325"/>
      <c r="AC26" s="127">
        <f>IF(Ф4Заполн!Y26&gt;=0,,")")</f>
        <v>0</v>
      </c>
      <c r="AD26" s="128">
        <f>IF(Ф4Заполн!AE26&gt;=0,,"(")</f>
        <v>0</v>
      </c>
      <c r="AE26" s="1325" t="str">
        <f>IF(Ф4Заполн!AE26&lt;&gt;0,ABS(Ф4Заполн!AE26),"-")</f>
        <v>-</v>
      </c>
      <c r="AF26" s="1325"/>
      <c r="AG26" s="1325"/>
      <c r="AH26" s="1325"/>
      <c r="AI26" s="1325"/>
      <c r="AJ26" s="127">
        <f>IF(Ф4Заполн!AE26&gt;=0,,")")</f>
        <v>0</v>
      </c>
      <c r="AK26" s="128">
        <f>IF(Ф4Заполн!AL26&gt;=0,,"(")</f>
        <v>0</v>
      </c>
      <c r="AL26" s="1325" t="str">
        <f>IF(Ф4Заполн!AL26&lt;&gt;0,ABS(Ф4Заполн!AL26),"-")</f>
        <v>-</v>
      </c>
      <c r="AM26" s="1325"/>
      <c r="AN26" s="1325"/>
      <c r="AO26" s="1325"/>
      <c r="AP26" s="127">
        <f>IF(Ф4Заполн!AL26&gt;=0,,")")</f>
        <v>0</v>
      </c>
      <c r="AQ26" s="128">
        <f>IF(Ф4Заполн!AR26&gt;=0,,"(")</f>
        <v>0</v>
      </c>
      <c r="AR26" s="1325" t="str">
        <f>IF(Ф4Заполн!AR26&lt;&gt;0,ABS(Ф4Заполн!AR26),"-")</f>
        <v>-</v>
      </c>
      <c r="AS26" s="1325"/>
      <c r="AT26" s="1325"/>
      <c r="AU26" s="1325"/>
      <c r="AV26" s="1325"/>
      <c r="AW26" s="127">
        <f>IF(Ф4Заполн!AR26&gt;=0,,")")</f>
        <v>0</v>
      </c>
      <c r="AX26" s="128">
        <f>IF(Ф4Заполн!AY26&gt;=0,,"(")</f>
        <v>0</v>
      </c>
      <c r="AY26" s="1325" t="str">
        <f>IF(Ф4Заполн!AY26&lt;&gt;0,ABS(Ф4Заполн!AY26),"-")</f>
        <v>-</v>
      </c>
      <c r="AZ26" s="1325"/>
      <c r="BA26" s="1325"/>
      <c r="BB26" s="1325"/>
      <c r="BC26" s="1325"/>
      <c r="BD26" s="127">
        <f>IF(Ф4Заполн!AY26&gt;=0,,")")</f>
        <v>0</v>
      </c>
      <c r="BE26" s="128">
        <f>IF(Ф4Заполн!BF26&gt;=0,,"(")</f>
        <v>0</v>
      </c>
      <c r="BF26" s="1325" t="str">
        <f>IF(Ф4Заполн!BF26&lt;&gt;0,ABS(Ф4Заполн!BF26),"-")</f>
        <v>-</v>
      </c>
      <c r="BG26" s="1325"/>
      <c r="BH26" s="1325"/>
      <c r="BI26" s="1325"/>
      <c r="BJ26" s="127">
        <f>IF(Ф4Заполн!BF26&gt;=0,,")")</f>
        <v>0</v>
      </c>
      <c r="BK26" s="128">
        <f>IF(Ф4Заполн!BL26&gt;=0,,"(")</f>
        <v>0</v>
      </c>
      <c r="BL26" s="1325" t="str">
        <f>IF(Ф4Заполн!BL26&lt;&gt;0,ABS(Ф4Заполн!BL26),"-")</f>
        <v>-</v>
      </c>
      <c r="BM26" s="1325"/>
      <c r="BN26" s="1325"/>
      <c r="BO26" s="1325"/>
      <c r="BP26" s="1325"/>
      <c r="BQ26" s="1325"/>
      <c r="BR26" s="1325"/>
      <c r="BS26" s="127">
        <f>IF(Ф4Заполн!BL26&gt;=0,,")")</f>
        <v>0</v>
      </c>
      <c r="BT26" s="267"/>
      <c r="BU26" s="267"/>
      <c r="BV26" s="268"/>
      <c r="BW26" s="269"/>
      <c r="BX26" s="269"/>
      <c r="BY26" s="269"/>
      <c r="BZ26" s="269"/>
    </row>
    <row r="27" spans="1:78" s="270" customFormat="1" ht="15" x14ac:dyDescent="0.25">
      <c r="A27" s="904" t="s">
        <v>235</v>
      </c>
      <c r="B27" s="905"/>
      <c r="C27" s="905"/>
      <c r="D27" s="905"/>
      <c r="E27" s="905"/>
      <c r="F27" s="905"/>
      <c r="G27" s="905"/>
      <c r="H27" s="905"/>
      <c r="I27" s="905"/>
      <c r="J27" s="905"/>
      <c r="K27" s="906"/>
      <c r="L27" s="907" t="s">
        <v>483</v>
      </c>
      <c r="M27" s="908"/>
      <c r="N27" s="908"/>
      <c r="O27" s="909"/>
      <c r="P27" s="376">
        <f>Ф4Заполн!P27</f>
        <v>0</v>
      </c>
      <c r="Q27" s="126">
        <f>IF(Ф4Заполн!R27&gt;=0,,"(")</f>
        <v>0</v>
      </c>
      <c r="R27" s="1325" t="str">
        <f>IF(Ф4Заполн!R27&lt;&gt;0,ABS(Ф4Заполн!R27),"-")</f>
        <v>-</v>
      </c>
      <c r="S27" s="1325"/>
      <c r="T27" s="1325"/>
      <c r="U27" s="1325"/>
      <c r="V27" s="1325"/>
      <c r="W27" s="127">
        <f>IF(Ф4Заполн!R27&gt;=0,,")")</f>
        <v>0</v>
      </c>
      <c r="X27" s="128">
        <f>IF(Ф4Заполн!Y27&gt;=0,,"(")</f>
        <v>0</v>
      </c>
      <c r="Y27" s="1325" t="str">
        <f>IF(Ф4Заполн!Y27&lt;&gt;0,ABS(Ф4Заполн!Y27),"-")</f>
        <v>-</v>
      </c>
      <c r="Z27" s="1325"/>
      <c r="AA27" s="1325"/>
      <c r="AB27" s="1325"/>
      <c r="AC27" s="127">
        <f>IF(Ф4Заполн!Y27&gt;=0,,")")</f>
        <v>0</v>
      </c>
      <c r="AD27" s="128">
        <f>IF(Ф4Заполн!AE27&gt;=0,,"(")</f>
        <v>0</v>
      </c>
      <c r="AE27" s="1325" t="str">
        <f>IF(Ф4Заполн!AE27&lt;&gt;0,ABS(Ф4Заполн!AE27),"-")</f>
        <v>-</v>
      </c>
      <c r="AF27" s="1325"/>
      <c r="AG27" s="1325"/>
      <c r="AH27" s="1325"/>
      <c r="AI27" s="1325"/>
      <c r="AJ27" s="127">
        <f>IF(Ф4Заполн!AE27&gt;=0,,")")</f>
        <v>0</v>
      </c>
      <c r="AK27" s="128">
        <f>IF(Ф4Заполн!AL27&gt;=0,,"(")</f>
        <v>0</v>
      </c>
      <c r="AL27" s="1325" t="str">
        <f>IF(Ф4Заполн!AL27&lt;&gt;0,ABS(Ф4Заполн!AL27),"-")</f>
        <v>-</v>
      </c>
      <c r="AM27" s="1325"/>
      <c r="AN27" s="1325"/>
      <c r="AO27" s="1325"/>
      <c r="AP27" s="127">
        <f>IF(Ф4Заполн!AL27&gt;=0,,")")</f>
        <v>0</v>
      </c>
      <c r="AQ27" s="128">
        <f>IF(Ф4Заполн!AR27&gt;=0,,"(")</f>
        <v>0</v>
      </c>
      <c r="AR27" s="1325" t="str">
        <f>IF(Ф4Заполн!AR27&lt;&gt;0,ABS(Ф4Заполн!AR27),"-")</f>
        <v>-</v>
      </c>
      <c r="AS27" s="1325"/>
      <c r="AT27" s="1325"/>
      <c r="AU27" s="1325"/>
      <c r="AV27" s="1325"/>
      <c r="AW27" s="127">
        <f>IF(Ф4Заполн!AR27&gt;=0,,")")</f>
        <v>0</v>
      </c>
      <c r="AX27" s="128">
        <f>IF(Ф4Заполн!AY27&gt;=0,,"(")</f>
        <v>0</v>
      </c>
      <c r="AY27" s="1325" t="str">
        <f>IF(Ф4Заполн!AY27&lt;&gt;0,ABS(Ф4Заполн!AY27),"-")</f>
        <v>-</v>
      </c>
      <c r="AZ27" s="1325"/>
      <c r="BA27" s="1325"/>
      <c r="BB27" s="1325"/>
      <c r="BC27" s="1325"/>
      <c r="BD27" s="127">
        <f>IF(Ф4Заполн!AY27&gt;=0,,")")</f>
        <v>0</v>
      </c>
      <c r="BE27" s="128">
        <f>IF(Ф4Заполн!BF27&gt;=0,,"(")</f>
        <v>0</v>
      </c>
      <c r="BF27" s="1325" t="str">
        <f>IF(Ф4Заполн!BF27&lt;&gt;0,ABS(Ф4Заполн!BF27),"-")</f>
        <v>-</v>
      </c>
      <c r="BG27" s="1325"/>
      <c r="BH27" s="1325"/>
      <c r="BI27" s="1325"/>
      <c r="BJ27" s="127">
        <f>IF(Ф4Заполн!BF27&gt;=0,,")")</f>
        <v>0</v>
      </c>
      <c r="BK27" s="128">
        <f>IF(Ф4Заполн!BL27&gt;=0,,"(")</f>
        <v>0</v>
      </c>
      <c r="BL27" s="1325" t="str">
        <f>IF(Ф4Заполн!BL27&lt;&gt;0,ABS(Ф4Заполн!BL27),"-")</f>
        <v>-</v>
      </c>
      <c r="BM27" s="1325"/>
      <c r="BN27" s="1325"/>
      <c r="BO27" s="1325"/>
      <c r="BP27" s="1325"/>
      <c r="BQ27" s="1325"/>
      <c r="BR27" s="1325"/>
      <c r="BS27" s="127">
        <f>IF(Ф4Заполн!BL27&gt;=0,,")")</f>
        <v>0</v>
      </c>
      <c r="BT27" s="267"/>
      <c r="BU27" s="267"/>
      <c r="BV27" s="268"/>
      <c r="BW27" s="269"/>
      <c r="BX27" s="269"/>
      <c r="BY27" s="269"/>
      <c r="BZ27" s="269"/>
    </row>
    <row r="28" spans="1:78" s="3" customFormat="1" x14ac:dyDescent="0.2">
      <c r="A28" s="1331" t="s">
        <v>306</v>
      </c>
      <c r="B28" s="1332"/>
      <c r="C28" s="1332"/>
      <c r="D28" s="1332"/>
      <c r="E28" s="1332"/>
      <c r="F28" s="1332"/>
      <c r="G28" s="1332"/>
      <c r="H28" s="1332"/>
      <c r="I28" s="1332"/>
      <c r="J28" s="1332"/>
      <c r="K28" s="1333"/>
      <c r="L28" s="1295">
        <v>4200</v>
      </c>
      <c r="M28" s="1295"/>
      <c r="N28" s="1295"/>
      <c r="O28" s="1295"/>
      <c r="P28" s="343">
        <f>Ф4Заполн!P28</f>
        <v>0</v>
      </c>
      <c r="Q28" s="62"/>
      <c r="R28" s="58"/>
      <c r="S28" s="58"/>
      <c r="T28" s="58"/>
      <c r="U28" s="58"/>
      <c r="V28" s="58"/>
      <c r="W28" s="59"/>
      <c r="X28" s="60"/>
      <c r="Y28" s="60"/>
      <c r="Z28" s="60"/>
      <c r="AA28" s="60"/>
      <c r="AB28" s="60"/>
      <c r="AC28" s="61"/>
      <c r="AD28" s="58"/>
      <c r="AE28" s="58"/>
      <c r="AF28" s="58"/>
      <c r="AG28" s="58"/>
      <c r="AH28" s="58"/>
      <c r="AI28" s="58"/>
      <c r="AJ28" s="59"/>
      <c r="AK28" s="58"/>
      <c r="AL28" s="58"/>
      <c r="AM28" s="58"/>
      <c r="AN28" s="58"/>
      <c r="AO28" s="58"/>
      <c r="AP28" s="59"/>
      <c r="AQ28" s="58"/>
      <c r="AR28" s="58"/>
      <c r="AS28" s="58"/>
      <c r="AT28" s="58"/>
      <c r="AU28" s="58"/>
      <c r="AV28" s="58"/>
      <c r="AW28" s="59"/>
      <c r="AX28" s="58"/>
      <c r="AY28" s="58"/>
      <c r="AZ28" s="58"/>
      <c r="BA28" s="58"/>
      <c r="BB28" s="58"/>
      <c r="BC28" s="58"/>
      <c r="BD28" s="59"/>
      <c r="BE28" s="58"/>
      <c r="BF28" s="58"/>
      <c r="BG28" s="58"/>
      <c r="BH28" s="58"/>
      <c r="BI28" s="58"/>
      <c r="BJ28" s="59"/>
      <c r="BK28" s="58"/>
      <c r="BL28" s="58"/>
      <c r="BM28" s="58"/>
      <c r="BN28" s="58"/>
      <c r="BO28" s="58"/>
      <c r="BP28" s="58"/>
      <c r="BQ28" s="58"/>
      <c r="BR28" s="58"/>
      <c r="BS28" s="59"/>
      <c r="BT28" s="57"/>
      <c r="BU28" s="57"/>
    </row>
    <row r="29" spans="1:78" s="3" customFormat="1" x14ac:dyDescent="0.2">
      <c r="A29" s="1318" t="s">
        <v>307</v>
      </c>
      <c r="B29" s="1319"/>
      <c r="C29" s="1319"/>
      <c r="D29" s="1319"/>
      <c r="E29" s="1319"/>
      <c r="F29" s="1319"/>
      <c r="G29" s="1319"/>
      <c r="H29" s="1319"/>
      <c r="I29" s="1319"/>
      <c r="J29" s="1319"/>
      <c r="K29" s="1320"/>
      <c r="L29" s="1295"/>
      <c r="M29" s="1295"/>
      <c r="N29" s="1295"/>
      <c r="O29" s="1295"/>
      <c r="P29" s="344">
        <f>Ф4Заполн!P29</f>
        <v>0</v>
      </c>
      <c r="Q29" s="129">
        <f>IF(Ф4Заполн!R29&gt;=0,,"(")</f>
        <v>0</v>
      </c>
      <c r="R29" s="1303" t="str">
        <f>IF(Ф4Заполн!R29&lt;&gt;0,ABS(Ф4Заполн!R29),"-")</f>
        <v>-</v>
      </c>
      <c r="S29" s="1303"/>
      <c r="T29" s="1303"/>
      <c r="U29" s="1303"/>
      <c r="V29" s="1303"/>
      <c r="W29" s="130">
        <f>IF(Ф4Заполн!R29&gt;=0,,")")</f>
        <v>0</v>
      </c>
      <c r="X29" s="131">
        <f>IF(Ф4Заполн!Y29&gt;=0,,"(")</f>
        <v>0</v>
      </c>
      <c r="Y29" s="1303" t="str">
        <f>IF(Ф4Заполн!Y29&lt;&gt;0,ABS(Ф4Заполн!Y29),"-")</f>
        <v>-</v>
      </c>
      <c r="Z29" s="1303"/>
      <c r="AA29" s="1303"/>
      <c r="AB29" s="1303"/>
      <c r="AC29" s="130">
        <f>IF(Ф4Заполн!Y29&gt;=0,,")")</f>
        <v>0</v>
      </c>
      <c r="AD29" s="131">
        <f>IF(Ф4Заполн!AE29&gt;=0,,"(")</f>
        <v>0</v>
      </c>
      <c r="AE29" s="1303" t="str">
        <f>IF(Ф4Заполн!AE29&lt;&gt;0,ABS(Ф4Заполн!AE29),"-")</f>
        <v>-</v>
      </c>
      <c r="AF29" s="1303"/>
      <c r="AG29" s="1303"/>
      <c r="AH29" s="1303"/>
      <c r="AI29" s="1303"/>
      <c r="AJ29" s="130">
        <f>IF(Ф4Заполн!AE29&gt;=0,,")")</f>
        <v>0</v>
      </c>
      <c r="AK29" s="131">
        <f>IF(Ф4Заполн!AL29&gt;=0,,"(")</f>
        <v>0</v>
      </c>
      <c r="AL29" s="1303" t="str">
        <f>IF(Ф4Заполн!AL29&lt;&gt;0,ABS(Ф4Заполн!AL29),"-")</f>
        <v>-</v>
      </c>
      <c r="AM29" s="1303"/>
      <c r="AN29" s="1303"/>
      <c r="AO29" s="1303"/>
      <c r="AP29" s="130">
        <f>IF(Ф4Заполн!AL29&gt;=0,,")")</f>
        <v>0</v>
      </c>
      <c r="AQ29" s="131">
        <f>IF(Ф4Заполн!AR29&gt;=0,,"(")</f>
        <v>0</v>
      </c>
      <c r="AR29" s="1303" t="str">
        <f>IF(Ф4Заполн!AR29&lt;&gt;0,ABS(Ф4Заполн!AR29),"-")</f>
        <v>-</v>
      </c>
      <c r="AS29" s="1303"/>
      <c r="AT29" s="1303"/>
      <c r="AU29" s="1303"/>
      <c r="AV29" s="1303"/>
      <c r="AW29" s="130">
        <f>IF(Ф4Заполн!AR29&gt;=0,,")")</f>
        <v>0</v>
      </c>
      <c r="AX29" s="131">
        <f>IF(Ф4Заполн!AY29&gt;=0,,"(")</f>
        <v>0</v>
      </c>
      <c r="AY29" s="1303" t="str">
        <f>IF(Ф4Заполн!AY29&lt;&gt;0,ABS(Ф4Заполн!AY29),"-")</f>
        <v>-</v>
      </c>
      <c r="AZ29" s="1303"/>
      <c r="BA29" s="1303"/>
      <c r="BB29" s="1303"/>
      <c r="BC29" s="1303"/>
      <c r="BD29" s="130">
        <f>IF(Ф4Заполн!AY29&gt;=0,,")")</f>
        <v>0</v>
      </c>
      <c r="BE29" s="131">
        <f>IF(Ф4Заполн!BF29&gt;=0,,"(")</f>
        <v>0</v>
      </c>
      <c r="BF29" s="1303" t="str">
        <f>IF(Ф4Заполн!BF29&lt;&gt;0,ABS(Ф4Заполн!BF29),"-")</f>
        <v>-</v>
      </c>
      <c r="BG29" s="1303"/>
      <c r="BH29" s="1303"/>
      <c r="BI29" s="1303"/>
      <c r="BJ29" s="130">
        <f>IF(Ф4Заполн!BF29&gt;=0,,")")</f>
        <v>0</v>
      </c>
      <c r="BK29" s="131">
        <f>IF(Ф4Заполн!BL29&gt;=0,,"(")</f>
        <v>0</v>
      </c>
      <c r="BL29" s="1303" t="str">
        <f>IF(Ф4Заполн!BL29&lt;&gt;0,ABS(Ф4Заполн!BL29),"-")</f>
        <v>-</v>
      </c>
      <c r="BM29" s="1303"/>
      <c r="BN29" s="1303"/>
      <c r="BO29" s="1303"/>
      <c r="BP29" s="1303"/>
      <c r="BQ29" s="1303"/>
      <c r="BR29" s="1303"/>
      <c r="BS29" s="130">
        <f>IF(Ф4Заполн!BL29&gt;=0,,")")</f>
        <v>0</v>
      </c>
      <c r="BT29" s="57"/>
      <c r="BU29" s="57"/>
    </row>
    <row r="30" spans="1:78" s="3" customFormat="1" ht="28.5" customHeight="1" x14ac:dyDescent="0.2">
      <c r="A30" s="1327" t="s">
        <v>308</v>
      </c>
      <c r="B30" s="1327"/>
      <c r="C30" s="1327"/>
      <c r="D30" s="1327"/>
      <c r="E30" s="1327"/>
      <c r="F30" s="1327"/>
      <c r="G30" s="1327"/>
      <c r="H30" s="1327"/>
      <c r="I30" s="1327"/>
      <c r="J30" s="1327"/>
      <c r="K30" s="1327"/>
      <c r="L30" s="1295">
        <v>4205</v>
      </c>
      <c r="M30" s="1295"/>
      <c r="N30" s="1295"/>
      <c r="O30" s="1295"/>
      <c r="P30" s="345">
        <f>Ф4Заполн!P30</f>
        <v>0</v>
      </c>
      <c r="Q30" s="126">
        <f>IF(Ф4Заполн!R30&gt;=0,,"(")</f>
        <v>0</v>
      </c>
      <c r="R30" s="1303" t="str">
        <f>IF(Ф4Заполн!R30&lt;&gt;0,ABS(Ф4Заполн!R30),"-")</f>
        <v>-</v>
      </c>
      <c r="S30" s="1303"/>
      <c r="T30" s="1303"/>
      <c r="U30" s="1303"/>
      <c r="V30" s="1303"/>
      <c r="W30" s="127">
        <f>IF(Ф4Заполн!R30&gt;=0,,")")</f>
        <v>0</v>
      </c>
      <c r="X30" s="128">
        <f>IF(Ф4Заполн!Y30&gt;=0,,"(")</f>
        <v>0</v>
      </c>
      <c r="Y30" s="1325" t="str">
        <f>IF(Ф4Заполн!Y30&lt;&gt;0,ABS(Ф4Заполн!Y30),"-")</f>
        <v>-</v>
      </c>
      <c r="Z30" s="1325"/>
      <c r="AA30" s="1325"/>
      <c r="AB30" s="1325"/>
      <c r="AC30" s="127">
        <f>IF(Ф4Заполн!Y30&gt;=0,,")")</f>
        <v>0</v>
      </c>
      <c r="AD30" s="128">
        <f>IF(Ф4Заполн!AE30&gt;=0,,"(")</f>
        <v>0</v>
      </c>
      <c r="AE30" s="1325" t="str">
        <f>IF(Ф4Заполн!AE30&lt;&gt;0,ABS(Ф4Заполн!AE30),"-")</f>
        <v>-</v>
      </c>
      <c r="AF30" s="1325"/>
      <c r="AG30" s="1325"/>
      <c r="AH30" s="1325"/>
      <c r="AI30" s="1325"/>
      <c r="AJ30" s="127">
        <f>IF(Ф4Заполн!AE30&gt;=0,,")")</f>
        <v>0</v>
      </c>
      <c r="AK30" s="128">
        <f>IF(Ф4Заполн!AL30&gt;=0,,"(")</f>
        <v>0</v>
      </c>
      <c r="AL30" s="1325" t="str">
        <f>IF(Ф4Заполн!AL30&lt;&gt;0,ABS(Ф4Заполн!AL30),"-")</f>
        <v>-</v>
      </c>
      <c r="AM30" s="1325"/>
      <c r="AN30" s="1325"/>
      <c r="AO30" s="1325"/>
      <c r="AP30" s="127">
        <f>IF(Ф4Заполн!AL30&gt;=0,,")")</f>
        <v>0</v>
      </c>
      <c r="AQ30" s="128">
        <f>IF(Ф4Заполн!AR30&gt;=0,,"(")</f>
        <v>0</v>
      </c>
      <c r="AR30" s="1325" t="str">
        <f>IF(Ф4Заполн!AR30&lt;&gt;0,ABS(Ф4Заполн!AR30),"-")</f>
        <v>-</v>
      </c>
      <c r="AS30" s="1325"/>
      <c r="AT30" s="1325"/>
      <c r="AU30" s="1325"/>
      <c r="AV30" s="1325"/>
      <c r="AW30" s="127">
        <f>IF(Ф4Заполн!AR30&gt;=0,,")")</f>
        <v>0</v>
      </c>
      <c r="AX30" s="128">
        <f>IF(Ф4Заполн!AY30&gt;=0,,"(")</f>
        <v>0</v>
      </c>
      <c r="AY30" s="1325" t="str">
        <f>IF(Ф4Заполн!AY30&lt;&gt;0,ABS(Ф4Заполн!AY30),"-")</f>
        <v>-</v>
      </c>
      <c r="AZ30" s="1325"/>
      <c r="BA30" s="1325"/>
      <c r="BB30" s="1325"/>
      <c r="BC30" s="1325"/>
      <c r="BD30" s="127">
        <f>IF(Ф4Заполн!AY30&gt;=0,,")")</f>
        <v>0</v>
      </c>
      <c r="BE30" s="128">
        <f>IF(Ф4Заполн!BF30&gt;=0,,"(")</f>
        <v>0</v>
      </c>
      <c r="BF30" s="1325" t="str">
        <f>IF(Ф4Заполн!BF30&lt;&gt;0,ABS(Ф4Заполн!BF30),"-")</f>
        <v>-</v>
      </c>
      <c r="BG30" s="1325"/>
      <c r="BH30" s="1325"/>
      <c r="BI30" s="1325"/>
      <c r="BJ30" s="127">
        <f>IF(Ф4Заполн!BF30&gt;=0,,")")</f>
        <v>0</v>
      </c>
      <c r="BK30" s="128">
        <f>IF(Ф4Заполн!BL30&gt;=0,,"(")</f>
        <v>0</v>
      </c>
      <c r="BL30" s="1325" t="str">
        <f>IF(Ф4Заполн!BL30&lt;&gt;0,ABS(Ф4Заполн!BL30),"-")</f>
        <v>-</v>
      </c>
      <c r="BM30" s="1325"/>
      <c r="BN30" s="1325"/>
      <c r="BO30" s="1325"/>
      <c r="BP30" s="1325"/>
      <c r="BQ30" s="1325"/>
      <c r="BR30" s="1325"/>
      <c r="BS30" s="127">
        <f>IF(Ф4Заполн!BL30&gt;=0,,")")</f>
        <v>0</v>
      </c>
      <c r="BT30" s="57"/>
      <c r="BU30" s="57"/>
    </row>
    <row r="31" spans="1:78" s="3" customFormat="1" x14ac:dyDescent="0.2">
      <c r="A31" s="1335" t="s">
        <v>309</v>
      </c>
      <c r="B31" s="1336"/>
      <c r="C31" s="1336"/>
      <c r="D31" s="1336"/>
      <c r="E31" s="1336"/>
      <c r="F31" s="1336"/>
      <c r="G31" s="1336"/>
      <c r="H31" s="1336"/>
      <c r="I31" s="1336"/>
      <c r="J31" s="1336"/>
      <c r="K31" s="1337"/>
      <c r="L31" s="1295">
        <v>4210</v>
      </c>
      <c r="M31" s="1295"/>
      <c r="N31" s="1295"/>
      <c r="O31" s="1295"/>
      <c r="P31" s="373">
        <f>Ф4Заполн!P31</f>
        <v>0</v>
      </c>
      <c r="Q31" s="126">
        <f>IF(Ф4Заполн!R31&gt;=0,,"(")</f>
        <v>0</v>
      </c>
      <c r="R31" s="1325" t="str">
        <f>IF(Ф4Заполн!R22&lt;&gt;0,ABS(Ф4Заполн!R31),"-")</f>
        <v>-</v>
      </c>
      <c r="S31" s="1325"/>
      <c r="T31" s="1325"/>
      <c r="U31" s="1325"/>
      <c r="V31" s="1325"/>
      <c r="W31" s="127">
        <f>IF(Ф4Заполн!R31&gt;=0,,")")</f>
        <v>0</v>
      </c>
      <c r="X31" s="128">
        <f>IF(Ф4Заполн!X31&gt;=0,,"(")</f>
        <v>0</v>
      </c>
      <c r="Y31" s="1325" t="str">
        <f>IF(Ф4Заполн!Y31&lt;&gt;0,ABS(Ф4Заполн!Y31),"-")</f>
        <v>-</v>
      </c>
      <c r="Z31" s="1325"/>
      <c r="AA31" s="1325"/>
      <c r="AB31" s="1325"/>
      <c r="AC31" s="127">
        <f>IF(Ф4Заполн!AC31&gt;=0,,")")</f>
        <v>0</v>
      </c>
      <c r="AD31" s="128">
        <f>IF(Ф4Заполн!AE31&gt;=0,,"(")</f>
        <v>0</v>
      </c>
      <c r="AE31" s="1325" t="str">
        <f>IF(Ф4Заполн!AE31&lt;&gt;0,ABS(Ф4Заполн!AE31),"-")</f>
        <v>-</v>
      </c>
      <c r="AF31" s="1325"/>
      <c r="AG31" s="1325"/>
      <c r="AH31" s="1325"/>
      <c r="AI31" s="1325"/>
      <c r="AJ31" s="127">
        <f>IF(Ф4Заполн!AE31&gt;=0,,")")</f>
        <v>0</v>
      </c>
      <c r="AK31" s="128">
        <f>IF(Ф4Заполн!AL31&gt;=0,,"(")</f>
        <v>0</v>
      </c>
      <c r="AL31" s="1325" t="str">
        <f>IF(Ф4Заполн!AL31&lt;&gt;0,ABS(Ф4Заполн!AL31),"-")</f>
        <v>-</v>
      </c>
      <c r="AM31" s="1325"/>
      <c r="AN31" s="1325"/>
      <c r="AO31" s="1325"/>
      <c r="AP31" s="127">
        <f>IF(Ф4Заполн!AL31&gt;=0,,")")</f>
        <v>0</v>
      </c>
      <c r="AQ31" s="128">
        <f>IF(Ф4Заполн!AR31&gt;=0,,"(")</f>
        <v>0</v>
      </c>
      <c r="AR31" s="1325" t="str">
        <f>IF(Ф4Заполн!AR31&lt;&gt;0,ABS(Ф4Заполн!AR31),"-")</f>
        <v>-</v>
      </c>
      <c r="AS31" s="1325"/>
      <c r="AT31" s="1325"/>
      <c r="AU31" s="1325"/>
      <c r="AV31" s="1325"/>
      <c r="AW31" s="127">
        <f>IF(Ф4Заполн!AR31&gt;=0,,")")</f>
        <v>0</v>
      </c>
      <c r="AX31" s="128">
        <f>IF(Ф4Заполн!AY31&gt;=0,,"(")</f>
        <v>0</v>
      </c>
      <c r="AY31" s="1325" t="str">
        <f>IF(Ф4Заполн!AY31&lt;&gt;0,ABS(Ф4Заполн!AY31),"-")</f>
        <v>-</v>
      </c>
      <c r="AZ31" s="1325"/>
      <c r="BA31" s="1325"/>
      <c r="BB31" s="1325"/>
      <c r="BC31" s="1325"/>
      <c r="BD31" s="127">
        <f>IF(Ф4Заполн!AY31&gt;=0,,")")</f>
        <v>0</v>
      </c>
      <c r="BE31" s="128">
        <f>IF(Ф4Заполн!BF31&gt;=0,,"(")</f>
        <v>0</v>
      </c>
      <c r="BF31" s="1325" t="str">
        <f>IF(Ф4Заполн!BF31&lt;&gt;0,ABS(Ф4Заполн!BF31),"-")</f>
        <v>-</v>
      </c>
      <c r="BG31" s="1325"/>
      <c r="BH31" s="1325"/>
      <c r="BI31" s="1325"/>
      <c r="BJ31" s="127">
        <f>IF(Ф4Заполн!BF31&gt;=0,,")")</f>
        <v>0</v>
      </c>
      <c r="BK31" s="128">
        <f>IF(Ф4Заполн!BL31&gt;=0,,"(")</f>
        <v>0</v>
      </c>
      <c r="BL31" s="1325" t="str">
        <f>IF(Ф4Заполн!BL31&lt;&gt;0,ABS(Ф4Заполн!BL31),"-")</f>
        <v>-</v>
      </c>
      <c r="BM31" s="1325"/>
      <c r="BN31" s="1325"/>
      <c r="BO31" s="1325"/>
      <c r="BP31" s="1325"/>
      <c r="BQ31" s="1325"/>
      <c r="BR31" s="1325"/>
      <c r="BS31" s="127">
        <f>IF(Ф4Заполн!BL31&gt;=0,,")")</f>
        <v>0</v>
      </c>
      <c r="BT31" s="57"/>
      <c r="BU31" s="57"/>
    </row>
    <row r="32" spans="1:78" s="3" customFormat="1" ht="27" customHeight="1" x14ac:dyDescent="0.2">
      <c r="A32" s="1335" t="s">
        <v>353</v>
      </c>
      <c r="B32" s="1336"/>
      <c r="C32" s="1336"/>
      <c r="D32" s="1336"/>
      <c r="E32" s="1336"/>
      <c r="F32" s="1336"/>
      <c r="G32" s="1336"/>
      <c r="H32" s="1336"/>
      <c r="I32" s="1336"/>
      <c r="J32" s="1336"/>
      <c r="K32" s="1337"/>
      <c r="L32" s="1295" t="s">
        <v>322</v>
      </c>
      <c r="M32" s="1295"/>
      <c r="N32" s="1295"/>
      <c r="O32" s="1295"/>
      <c r="P32" s="373">
        <f>Ф4Заполн!P32</f>
        <v>0</v>
      </c>
      <c r="Q32" s="126">
        <f>IF(Ф4Заполн!R32&gt;=0,,"(")</f>
        <v>0</v>
      </c>
      <c r="R32" s="1325" t="str">
        <f>IF(Ф4Заполн!R32&lt;&gt;0,ABS(Ф4Заполн!R32),"-")</f>
        <v>-</v>
      </c>
      <c r="S32" s="1325"/>
      <c r="T32" s="1325"/>
      <c r="U32" s="1325"/>
      <c r="V32" s="1325"/>
      <c r="W32" s="127">
        <f>IF(Ф4Заполн!R32&gt;=0,,")")</f>
        <v>0</v>
      </c>
      <c r="X32" s="128">
        <f>IF(Ф4Заполн!Y32&gt;=0,,"(")</f>
        <v>0</v>
      </c>
      <c r="Y32" s="1325" t="str">
        <f>IF(Ф4Заполн!Y32&lt;&gt;0,ABS(Ф4Заполн!Y32),"-")</f>
        <v>-</v>
      </c>
      <c r="Z32" s="1325"/>
      <c r="AA32" s="1325"/>
      <c r="AB32" s="1325"/>
      <c r="AC32" s="127">
        <f>IF(Ф4Заполн!Y32&gt;=0,,")")</f>
        <v>0</v>
      </c>
      <c r="AD32" s="128">
        <f>IF(Ф4Заполн!AE32&gt;=0,,"(")</f>
        <v>0</v>
      </c>
      <c r="AE32" s="1325" t="str">
        <f>IF(Ф4Заполн!AE32&lt;&gt;0,ABS(Ф4Заполн!AE32),"-")</f>
        <v>-</v>
      </c>
      <c r="AF32" s="1325"/>
      <c r="AG32" s="1325"/>
      <c r="AH32" s="1325"/>
      <c r="AI32" s="1325"/>
      <c r="AJ32" s="127">
        <f>IF(Ф4Заполн!AE32&gt;=0,,")")</f>
        <v>0</v>
      </c>
      <c r="AK32" s="128">
        <f>IF(Ф4Заполн!AL32&gt;=0,,"(")</f>
        <v>0</v>
      </c>
      <c r="AL32" s="1325" t="str">
        <f>IF(Ф4Заполн!AL32&lt;&gt;0,ABS(Ф4Заполн!AL32),"-")</f>
        <v>-</v>
      </c>
      <c r="AM32" s="1325"/>
      <c r="AN32" s="1325"/>
      <c r="AO32" s="1325"/>
      <c r="AP32" s="127">
        <f>IF(Ф4Заполн!AL32&gt;=0,,")")</f>
        <v>0</v>
      </c>
      <c r="AQ32" s="128">
        <f>IF(Ф4Заполн!AR32&gt;=0,,"(")</f>
        <v>0</v>
      </c>
      <c r="AR32" s="1325" t="str">
        <f>IF(Ф4Заполн!AR32&lt;&gt;0,ABS(Ф4Заполн!AR32),"-")</f>
        <v>-</v>
      </c>
      <c r="AS32" s="1325"/>
      <c r="AT32" s="1325"/>
      <c r="AU32" s="1325"/>
      <c r="AV32" s="1325"/>
      <c r="AW32" s="127">
        <f>IF(Ф4Заполн!AR32&gt;=0,,")")</f>
        <v>0</v>
      </c>
      <c r="AX32" s="128">
        <f>IF(Ф4Заполн!AY32&gt;=0,,"(")</f>
        <v>0</v>
      </c>
      <c r="AY32" s="1325" t="str">
        <f>IF(Ф4Заполн!AY32&lt;&gt;0,ABS(Ф4Заполн!AY32),"-")</f>
        <v>-</v>
      </c>
      <c r="AZ32" s="1325"/>
      <c r="BA32" s="1325"/>
      <c r="BB32" s="1325"/>
      <c r="BC32" s="1325"/>
      <c r="BD32" s="127">
        <f>IF(Ф4Заполн!AY32&gt;=0,,")")</f>
        <v>0</v>
      </c>
      <c r="BE32" s="128">
        <f>IF(Ф4Заполн!BF32&gt;=0,,"(")</f>
        <v>0</v>
      </c>
      <c r="BF32" s="1325" t="str">
        <f>IF(Ф4Заполн!BF32&lt;&gt;0,ABS(Ф4Заполн!BF32),"-")</f>
        <v>-</v>
      </c>
      <c r="BG32" s="1325"/>
      <c r="BH32" s="1325"/>
      <c r="BI32" s="1325"/>
      <c r="BJ32" s="127">
        <f>IF(Ф4Заполн!BF32&gt;=0,,")")</f>
        <v>0</v>
      </c>
      <c r="BK32" s="128">
        <f>IF(Ф4Заполн!BL32&gt;=0,,"(")</f>
        <v>0</v>
      </c>
      <c r="BL32" s="1325" t="str">
        <f>IF(Ф4Заполн!BL32&lt;&gt;0,ABS(Ф4Заполн!BL32),"-")</f>
        <v>-</v>
      </c>
      <c r="BM32" s="1325"/>
      <c r="BN32" s="1325"/>
      <c r="BO32" s="1325"/>
      <c r="BP32" s="1325"/>
      <c r="BQ32" s="1325"/>
      <c r="BR32" s="1325"/>
      <c r="BS32" s="127">
        <f>IF(Ф4Заполн!BL32&gt;=0,,")")</f>
        <v>0</v>
      </c>
      <c r="BT32" s="57"/>
      <c r="BU32" s="57"/>
    </row>
    <row r="33" spans="1:73" s="3" customFormat="1" ht="28.5" customHeight="1" x14ac:dyDescent="0.2">
      <c r="A33" s="1335" t="s">
        <v>354</v>
      </c>
      <c r="B33" s="1336"/>
      <c r="C33" s="1336"/>
      <c r="D33" s="1336"/>
      <c r="E33" s="1336"/>
      <c r="F33" s="1336"/>
      <c r="G33" s="1336"/>
      <c r="H33" s="1336"/>
      <c r="I33" s="1336"/>
      <c r="J33" s="1336"/>
      <c r="K33" s="1337"/>
      <c r="L33" s="1295" t="s">
        <v>323</v>
      </c>
      <c r="M33" s="1295"/>
      <c r="N33" s="1295"/>
      <c r="O33" s="1295"/>
      <c r="P33" s="373">
        <f>Ф4Заполн!P33</f>
        <v>0</v>
      </c>
      <c r="Q33" s="126">
        <f>IF(Ф4Заполн!R33&gt;=0,,"(")</f>
        <v>0</v>
      </c>
      <c r="R33" s="1325" t="str">
        <f>IF(Ф4Заполн!R33&lt;&gt;0,ABS(Ф4Заполн!R33),"-")</f>
        <v>-</v>
      </c>
      <c r="S33" s="1325"/>
      <c r="T33" s="1325"/>
      <c r="U33" s="1325"/>
      <c r="V33" s="1325"/>
      <c r="W33" s="127">
        <f>IF(Ф4Заполн!R33&gt;=0,,")")</f>
        <v>0</v>
      </c>
      <c r="X33" s="128">
        <f>IF(Ф4Заполн!Y33&gt;=0,,"(")</f>
        <v>0</v>
      </c>
      <c r="Y33" s="1325" t="str">
        <f>IF(Ф4Заполн!Y33&lt;&gt;0,ABS(Ф4Заполн!Y33),"-")</f>
        <v>-</v>
      </c>
      <c r="Z33" s="1325"/>
      <c r="AA33" s="1325"/>
      <c r="AB33" s="1325"/>
      <c r="AC33" s="127">
        <f>IF(Ф4Заполн!Y33&gt;=0,,")")</f>
        <v>0</v>
      </c>
      <c r="AD33" s="128">
        <f>IF(Ф4Заполн!AE33&gt;=0,,"(")</f>
        <v>0</v>
      </c>
      <c r="AE33" s="1325" t="str">
        <f>IF(Ф4Заполн!AE33&lt;&gt;0,ABS(Ф4Заполн!AE33),"-")</f>
        <v>-</v>
      </c>
      <c r="AF33" s="1325"/>
      <c r="AG33" s="1325"/>
      <c r="AH33" s="1325"/>
      <c r="AI33" s="1325"/>
      <c r="AJ33" s="127">
        <f>IF(Ф4Заполн!AE33&gt;=0,,")")</f>
        <v>0</v>
      </c>
      <c r="AK33" s="128">
        <f>IF(Ф4Заполн!AL33&gt;=0,,"(")</f>
        <v>0</v>
      </c>
      <c r="AL33" s="1325" t="str">
        <f>IF(Ф4Заполн!AL33&lt;&gt;0,ABS(Ф4Заполн!AL33),"-")</f>
        <v>-</v>
      </c>
      <c r="AM33" s="1325"/>
      <c r="AN33" s="1325"/>
      <c r="AO33" s="1325"/>
      <c r="AP33" s="127">
        <f>IF(Ф4Заполн!AL33&gt;=0,,")")</f>
        <v>0</v>
      </c>
      <c r="AQ33" s="128">
        <f>IF(Ф4Заполн!AR33&gt;=0,,"(")</f>
        <v>0</v>
      </c>
      <c r="AR33" s="1325" t="str">
        <f>IF(Ф4Заполн!AR33&lt;&gt;0,ABS(Ф4Заполн!AR33),"-")</f>
        <v>-</v>
      </c>
      <c r="AS33" s="1325"/>
      <c r="AT33" s="1325"/>
      <c r="AU33" s="1325"/>
      <c r="AV33" s="1325"/>
      <c r="AW33" s="127">
        <f>IF(Ф4Заполн!AR33&gt;=0,,")")</f>
        <v>0</v>
      </c>
      <c r="AX33" s="128">
        <f>IF(Ф4Заполн!AY33&gt;=0,,"(")</f>
        <v>0</v>
      </c>
      <c r="AY33" s="1325" t="str">
        <f>IF(Ф4Заполн!AY33&lt;&gt;0,ABS(Ф4Заполн!AY33),"-")</f>
        <v>-</v>
      </c>
      <c r="AZ33" s="1325"/>
      <c r="BA33" s="1325"/>
      <c r="BB33" s="1325"/>
      <c r="BC33" s="1325"/>
      <c r="BD33" s="127">
        <f>IF(Ф4Заполн!AY33&gt;=0,,")")</f>
        <v>0</v>
      </c>
      <c r="BE33" s="128">
        <f>IF(Ф4Заполн!BF33&gt;=0,,"(")</f>
        <v>0</v>
      </c>
      <c r="BF33" s="1325" t="str">
        <f>IF(Ф4Заполн!BF33&lt;&gt;0,ABS(Ф4Заполн!BF33),"-")</f>
        <v>-</v>
      </c>
      <c r="BG33" s="1325"/>
      <c r="BH33" s="1325"/>
      <c r="BI33" s="1325"/>
      <c r="BJ33" s="127">
        <f>IF(Ф4Заполн!BF33&gt;=0,,")")</f>
        <v>0</v>
      </c>
      <c r="BK33" s="128">
        <f>IF(Ф4Заполн!BL33&gt;=0,,"(")</f>
        <v>0</v>
      </c>
      <c r="BL33" s="1325" t="str">
        <f>IF(Ф4Заполн!BL33&lt;&gt;0,ABS(Ф4Заполн!BL33),"-")</f>
        <v>-</v>
      </c>
      <c r="BM33" s="1325"/>
      <c r="BN33" s="1325"/>
      <c r="BO33" s="1325"/>
      <c r="BP33" s="1325"/>
      <c r="BQ33" s="1325"/>
      <c r="BR33" s="1325"/>
      <c r="BS33" s="127">
        <f>IF(Ф4Заполн!BL33&gt;=0,,")")</f>
        <v>0</v>
      </c>
      <c r="BT33" s="57"/>
      <c r="BU33" s="57"/>
    </row>
    <row r="34" spans="1:73" s="3" customFormat="1" ht="25.5" customHeight="1" x14ac:dyDescent="0.2">
      <c r="A34" s="1335" t="s">
        <v>355</v>
      </c>
      <c r="B34" s="1336"/>
      <c r="C34" s="1336"/>
      <c r="D34" s="1336"/>
      <c r="E34" s="1336"/>
      <c r="F34" s="1336"/>
      <c r="G34" s="1336"/>
      <c r="H34" s="1336"/>
      <c r="I34" s="1336"/>
      <c r="J34" s="1336"/>
      <c r="K34" s="1337"/>
      <c r="L34" s="1295" t="s">
        <v>324</v>
      </c>
      <c r="M34" s="1295"/>
      <c r="N34" s="1295"/>
      <c r="O34" s="1295"/>
      <c r="P34" s="373">
        <f>Ф4Заполн!P34</f>
        <v>0</v>
      </c>
      <c r="Q34" s="126">
        <f>IF(Ф4Заполн!R34&gt;=0,,"(")</f>
        <v>0</v>
      </c>
      <c r="R34" s="1325" t="str">
        <f>IF(Ф4Заполн!R34&lt;&gt;0,ABS(Ф4Заполн!R34),"-")</f>
        <v>-</v>
      </c>
      <c r="S34" s="1325"/>
      <c r="T34" s="1325"/>
      <c r="U34" s="1325"/>
      <c r="V34" s="1325"/>
      <c r="W34" s="127">
        <f>IF(Ф4Заполн!R34&gt;=0,,")")</f>
        <v>0</v>
      </c>
      <c r="X34" s="128">
        <f>IF(Ф4Заполн!Y34&gt;=0,,"(")</f>
        <v>0</v>
      </c>
      <c r="Y34" s="1325" t="str">
        <f>IF(Ф4Заполн!Y34&lt;&gt;0,ABS(Ф4Заполн!Y34),"-")</f>
        <v>-</v>
      </c>
      <c r="Z34" s="1325"/>
      <c r="AA34" s="1325"/>
      <c r="AB34" s="1325"/>
      <c r="AC34" s="127">
        <f>IF(Ф4Заполн!Y34&gt;=0,,")")</f>
        <v>0</v>
      </c>
      <c r="AD34" s="128">
        <f>IF(Ф4Заполн!AE34&gt;=0,,"(")</f>
        <v>0</v>
      </c>
      <c r="AE34" s="1325" t="str">
        <f>IF(Ф4Заполн!AE34&lt;&gt;0,ABS(Ф4Заполн!AE34),"-")</f>
        <v>-</v>
      </c>
      <c r="AF34" s="1325"/>
      <c r="AG34" s="1325"/>
      <c r="AH34" s="1325"/>
      <c r="AI34" s="1325"/>
      <c r="AJ34" s="127">
        <f>IF(Ф4Заполн!AE34&gt;=0,,")")</f>
        <v>0</v>
      </c>
      <c r="AK34" s="128">
        <f>IF(Ф4Заполн!AL34&gt;=0,,"(")</f>
        <v>0</v>
      </c>
      <c r="AL34" s="1325" t="str">
        <f>IF(Ф4Заполн!AL34&lt;&gt;0,ABS(Ф4Заполн!AL34),"-")</f>
        <v>-</v>
      </c>
      <c r="AM34" s="1325"/>
      <c r="AN34" s="1325"/>
      <c r="AO34" s="1325"/>
      <c r="AP34" s="127">
        <f>IF(Ф4Заполн!AL34&gt;=0,,")")</f>
        <v>0</v>
      </c>
      <c r="AQ34" s="128">
        <f>IF(Ф4Заполн!AR34&gt;=0,,"(")</f>
        <v>0</v>
      </c>
      <c r="AR34" s="1325" t="str">
        <f>IF(Ф4Заполн!AR34&lt;&gt;0,ABS(Ф4Заполн!AR34),"-")</f>
        <v>-</v>
      </c>
      <c r="AS34" s="1325"/>
      <c r="AT34" s="1325"/>
      <c r="AU34" s="1325"/>
      <c r="AV34" s="1325"/>
      <c r="AW34" s="127">
        <f>IF(Ф4Заполн!AR34&gt;=0,,")")</f>
        <v>0</v>
      </c>
      <c r="AX34" s="128">
        <f>IF(Ф4Заполн!AY34&gt;=0,,"(")</f>
        <v>0</v>
      </c>
      <c r="AY34" s="1325" t="str">
        <f>IF(Ф4Заполн!AY34&lt;&gt;0,ABS(Ф4Заполн!AY34),"-")</f>
        <v>-</v>
      </c>
      <c r="AZ34" s="1325"/>
      <c r="BA34" s="1325"/>
      <c r="BB34" s="1325"/>
      <c r="BC34" s="1325"/>
      <c r="BD34" s="127">
        <f>IF(Ф4Заполн!AY34&gt;=0,,")")</f>
        <v>0</v>
      </c>
      <c r="BE34" s="128">
        <f>IF(Ф4Заполн!BF34&gt;=0,,"(")</f>
        <v>0</v>
      </c>
      <c r="BF34" s="1325" t="str">
        <f>IF(Ф4Заполн!BF34&lt;&gt;0,ABS(Ф4Заполн!BF34),"-")</f>
        <v>-</v>
      </c>
      <c r="BG34" s="1325"/>
      <c r="BH34" s="1325"/>
      <c r="BI34" s="1325"/>
      <c r="BJ34" s="127">
        <f>IF(Ф4Заполн!BF34&gt;=0,,")")</f>
        <v>0</v>
      </c>
      <c r="BK34" s="128">
        <f>IF(Ф4Заполн!BL34&gt;=0,,"(")</f>
        <v>0</v>
      </c>
      <c r="BL34" s="1325" t="str">
        <f>IF(Ф4Заполн!BL34&lt;&gt;0,ABS(Ф4Заполн!BL34),"-")</f>
        <v>-</v>
      </c>
      <c r="BM34" s="1325"/>
      <c r="BN34" s="1325"/>
      <c r="BO34" s="1325"/>
      <c r="BP34" s="1325"/>
      <c r="BQ34" s="1325"/>
      <c r="BR34" s="1325"/>
      <c r="BS34" s="127">
        <f>IF(Ф4Заполн!BL34&gt;=0,,")")</f>
        <v>0</v>
      </c>
      <c r="BT34" s="57"/>
      <c r="BU34" s="57"/>
    </row>
    <row r="35" spans="1:73" s="132" customFormat="1" x14ac:dyDescent="0.25">
      <c r="A35" s="1331" t="s">
        <v>310</v>
      </c>
      <c r="B35" s="1332"/>
      <c r="C35" s="1332"/>
      <c r="D35" s="1332"/>
      <c r="E35" s="1332"/>
      <c r="F35" s="1332"/>
      <c r="G35" s="1332"/>
      <c r="H35" s="1332"/>
      <c r="I35" s="1332"/>
      <c r="J35" s="1332"/>
      <c r="K35" s="1333"/>
      <c r="L35" s="1338">
        <v>4240</v>
      </c>
      <c r="M35" s="1339"/>
      <c r="N35" s="1339"/>
      <c r="O35" s="1340"/>
      <c r="P35" s="343">
        <f>Ф4Заполн!P35</f>
        <v>0</v>
      </c>
      <c r="Q35" s="62"/>
      <c r="R35" s="58"/>
      <c r="S35" s="58"/>
      <c r="T35" s="58"/>
      <c r="U35" s="58"/>
      <c r="V35" s="58"/>
      <c r="W35" s="59"/>
      <c r="X35" s="62"/>
      <c r="Y35" s="58"/>
      <c r="Z35" s="58"/>
      <c r="AA35" s="58"/>
      <c r="AB35" s="58"/>
      <c r="AC35" s="59"/>
      <c r="AD35" s="62"/>
      <c r="AE35" s="58"/>
      <c r="AF35" s="58"/>
      <c r="AG35" s="58"/>
      <c r="AH35" s="58"/>
      <c r="AI35" s="58"/>
      <c r="AJ35" s="59"/>
      <c r="AK35" s="62"/>
      <c r="AL35" s="58"/>
      <c r="AM35" s="58"/>
      <c r="AN35" s="58"/>
      <c r="AO35" s="58"/>
      <c r="AP35" s="59"/>
      <c r="AQ35" s="62"/>
      <c r="AR35" s="58"/>
      <c r="AS35" s="58"/>
      <c r="AT35" s="58"/>
      <c r="AU35" s="58"/>
      <c r="AV35" s="58"/>
      <c r="AW35" s="59"/>
      <c r="AX35" s="62"/>
      <c r="AY35" s="58"/>
      <c r="AZ35" s="58"/>
      <c r="BA35" s="58"/>
      <c r="BB35" s="58"/>
      <c r="BC35" s="58"/>
      <c r="BD35" s="59"/>
      <c r="BE35" s="62"/>
      <c r="BF35" s="58"/>
      <c r="BG35" s="58"/>
      <c r="BH35" s="58"/>
      <c r="BI35" s="58"/>
      <c r="BJ35" s="59"/>
      <c r="BK35" s="62"/>
      <c r="BL35" s="1302"/>
      <c r="BM35" s="1302"/>
      <c r="BN35" s="1302"/>
      <c r="BO35" s="1302"/>
      <c r="BP35" s="1302"/>
      <c r="BQ35" s="1302"/>
      <c r="BR35" s="1302"/>
      <c r="BS35" s="59"/>
      <c r="BT35" s="57"/>
      <c r="BU35" s="57"/>
    </row>
    <row r="36" spans="1:73" s="132" customFormat="1" x14ac:dyDescent="0.25">
      <c r="A36" s="1318" t="s">
        <v>311</v>
      </c>
      <c r="B36" s="1319"/>
      <c r="C36" s="1319"/>
      <c r="D36" s="1319"/>
      <c r="E36" s="1319"/>
      <c r="F36" s="1319"/>
      <c r="G36" s="1319"/>
      <c r="H36" s="1319"/>
      <c r="I36" s="1319"/>
      <c r="J36" s="1319"/>
      <c r="K36" s="1320"/>
      <c r="L36" s="1341"/>
      <c r="M36" s="1342"/>
      <c r="N36" s="1342"/>
      <c r="O36" s="1343"/>
      <c r="P36" s="344" t="str">
        <f>Ф4Заполн!P36</f>
        <v>11</v>
      </c>
      <c r="Q36" s="129">
        <f>IF(Ф4Заполн!R36&gt;=0,,"(")</f>
        <v>0</v>
      </c>
      <c r="R36" s="1303">
        <f>IF(Ф4Заполн!R36&lt;&gt;0,ABS(Ф4Заполн!R36),"-")</f>
        <v>8500</v>
      </c>
      <c r="S36" s="1303"/>
      <c r="T36" s="1303"/>
      <c r="U36" s="1303"/>
      <c r="V36" s="1303"/>
      <c r="W36" s="130">
        <f>IF(Ф4Заполн!R36&gt;=0,,")")</f>
        <v>0</v>
      </c>
      <c r="X36" s="131">
        <f>IF(Ф4Заполн!Y36&gt;=0,,"(")</f>
        <v>0</v>
      </c>
      <c r="Y36" s="1303" t="str">
        <f>IF(Ф4Заполн!Y36&lt;&gt;0,ABS(Ф4Заполн!Y36),"-")</f>
        <v>-</v>
      </c>
      <c r="Z36" s="1303"/>
      <c r="AA36" s="1303"/>
      <c r="AB36" s="1303"/>
      <c r="AC36" s="130">
        <f>IF(Ф4Заполн!Y36&gt;=0,,")")</f>
        <v>0</v>
      </c>
      <c r="AD36" s="131">
        <f>IF(Ф4Заполн!AE36&gt;=0,,"(")</f>
        <v>0</v>
      </c>
      <c r="AE36" s="1303" t="str">
        <f>IF(Ф4Заполн!AE36&lt;&gt;0,ABS(Ф4Заполн!AE36),"-")</f>
        <v>-</v>
      </c>
      <c r="AF36" s="1303"/>
      <c r="AG36" s="1303"/>
      <c r="AH36" s="1303"/>
      <c r="AI36" s="1303"/>
      <c r="AJ36" s="130">
        <f>IF(Ф4Заполн!AE36&gt;=0,,")")</f>
        <v>0</v>
      </c>
      <c r="AK36" s="131">
        <f>IF(Ф4Заполн!AL36&gt;=0,,"(")</f>
        <v>0</v>
      </c>
      <c r="AL36" s="1303" t="str">
        <f>IF(Ф4Заполн!AL36&lt;&gt;0,ABS(Ф4Заполн!AL36),"-")</f>
        <v>-</v>
      </c>
      <c r="AM36" s="1303"/>
      <c r="AN36" s="1303"/>
      <c r="AO36" s="1303"/>
      <c r="AP36" s="130">
        <f>IF(Ф4Заполн!AL36&gt;=0,,")")</f>
        <v>0</v>
      </c>
      <c r="AQ36" s="131">
        <f>IF(Ф4Заполн!AR36&gt;=0,,"(")</f>
        <v>0</v>
      </c>
      <c r="AR36" s="1303" t="str">
        <f>IF(Ф4Заполн!AR36&lt;&gt;0,ABS(Ф4Заполн!AR36),"-")</f>
        <v>-</v>
      </c>
      <c r="AS36" s="1303"/>
      <c r="AT36" s="1303"/>
      <c r="AU36" s="1303"/>
      <c r="AV36" s="1303"/>
      <c r="AW36" s="130">
        <f>IF(Ф4Заполн!AR36&gt;=0,,")")</f>
        <v>0</v>
      </c>
      <c r="AX36" s="131" t="str">
        <f>IF(Ф4Заполн!AY36&gt;=0,,"(")</f>
        <v>(</v>
      </c>
      <c r="AY36" s="1303">
        <f>IF(Ф4Заполн!AY36&lt;&gt;0,ABS(Ф4Заполн!AY36),"-")</f>
        <v>8500</v>
      </c>
      <c r="AZ36" s="1303"/>
      <c r="BA36" s="1303"/>
      <c r="BB36" s="1303"/>
      <c r="BC36" s="1303"/>
      <c r="BD36" s="130" t="str">
        <f>IF(Ф4Заполн!AY36&gt;=0,,")")</f>
        <v>)</v>
      </c>
      <c r="BE36" s="131">
        <f>IF(Ф4Заполн!BF36&gt;=0,,"(")</f>
        <v>0</v>
      </c>
      <c r="BF36" s="1303" t="str">
        <f>IF(Ф4Заполн!BF36&lt;&gt;0,ABS(Ф4Заполн!BF36),"-")</f>
        <v>-</v>
      </c>
      <c r="BG36" s="1303"/>
      <c r="BH36" s="1303"/>
      <c r="BI36" s="1303"/>
      <c r="BJ36" s="130">
        <f>IF(Ф4Заполн!BF36&gt;=0,,")")</f>
        <v>0</v>
      </c>
      <c r="BK36" s="131">
        <f>IF(Ф4Заполн!BL36&gt;=0,,"(")</f>
        <v>0</v>
      </c>
      <c r="BL36" s="1303" t="str">
        <f>IF(Ф4Заполн!BL36&lt;&gt;0,ABS(Ф4Заполн!BL36),"-")</f>
        <v>-</v>
      </c>
      <c r="BM36" s="1303"/>
      <c r="BN36" s="1303"/>
      <c r="BO36" s="1303"/>
      <c r="BP36" s="1303"/>
      <c r="BQ36" s="1303"/>
      <c r="BR36" s="1303"/>
      <c r="BS36" s="130">
        <f>IF(Ф4Заполн!BL36&gt;=0,,")")</f>
        <v>0</v>
      </c>
      <c r="BT36" s="57"/>
      <c r="BU36" s="57"/>
    </row>
    <row r="37" spans="1:73" s="3" customFormat="1" x14ac:dyDescent="0.2">
      <c r="A37" s="1344" t="s">
        <v>312</v>
      </c>
      <c r="B37" s="1344"/>
      <c r="C37" s="1344"/>
      <c r="D37" s="1344"/>
      <c r="E37" s="1344"/>
      <c r="F37" s="1344"/>
      <c r="G37" s="1344"/>
      <c r="H37" s="1344"/>
      <c r="I37" s="1344"/>
      <c r="J37" s="1344"/>
      <c r="K37" s="1344"/>
      <c r="L37" s="1295">
        <v>4245</v>
      </c>
      <c r="M37" s="1295"/>
      <c r="N37" s="1295"/>
      <c r="O37" s="1295"/>
      <c r="P37" s="373" t="str">
        <f>Ф4Заполн!P37</f>
        <v>11</v>
      </c>
      <c r="Q37" s="126">
        <f>IF(Ф4Заполн!R37&gt;=0,,"(")</f>
        <v>0</v>
      </c>
      <c r="R37" s="1325" t="str">
        <f>IF(Ф4Заполн!R33&lt;&gt;0,ABS(Ф4Заполн!R37),"-")</f>
        <v>-</v>
      </c>
      <c r="S37" s="1325"/>
      <c r="T37" s="1325"/>
      <c r="U37" s="1325"/>
      <c r="V37" s="1325"/>
      <c r="W37" s="127">
        <f>IF(Ф4Заполн!R37&gt;=0,,")")</f>
        <v>0</v>
      </c>
      <c r="X37" s="128">
        <f>IF(Ф4Заполн!Y37&gt;=0,,"(")</f>
        <v>0</v>
      </c>
      <c r="Y37" s="1325" t="str">
        <f>IF(Ф4Заполн!Y37&lt;&gt;0,ABS(Ф4Заполн!Y37),"-")</f>
        <v>-</v>
      </c>
      <c r="Z37" s="1325"/>
      <c r="AA37" s="1325"/>
      <c r="AB37" s="1325"/>
      <c r="AC37" s="127">
        <f>IF(Ф4Заполн!Y37&gt;=0,,")")</f>
        <v>0</v>
      </c>
      <c r="AD37" s="128">
        <f>IF(Ф4Заполн!AE37&gt;=0,,"(")</f>
        <v>0</v>
      </c>
      <c r="AE37" s="1325" t="str">
        <f>IF(Ф4Заполн!AE37&lt;&gt;0,ABS(Ф4Заполн!AE37),"-")</f>
        <v>-</v>
      </c>
      <c r="AF37" s="1325"/>
      <c r="AG37" s="1325"/>
      <c r="AH37" s="1325"/>
      <c r="AI37" s="1325"/>
      <c r="AJ37" s="127">
        <f>IF(Ф4Заполн!AE37&gt;=0,,")")</f>
        <v>0</v>
      </c>
      <c r="AK37" s="128">
        <f>IF(Ф4Заполн!AL37&gt;=0,,"(")</f>
        <v>0</v>
      </c>
      <c r="AL37" s="1325" t="str">
        <f>IF(Ф4Заполн!AL37&lt;&gt;0,ABS(Ф4Заполн!AL37),"-")</f>
        <v>-</v>
      </c>
      <c r="AM37" s="1325"/>
      <c r="AN37" s="1325"/>
      <c r="AO37" s="1325"/>
      <c r="AP37" s="127">
        <f>IF(Ф4Заполн!AL37&gt;=0,,")")</f>
        <v>0</v>
      </c>
      <c r="AQ37" s="128">
        <f>IF(Ф4Заполн!AR37&gt;=0,,"(")</f>
        <v>0</v>
      </c>
      <c r="AR37" s="1325" t="str">
        <f>IF(Ф4Заполн!AR37&lt;&gt;0,ABS(Ф4Заполн!AR37),"-")</f>
        <v>-</v>
      </c>
      <c r="AS37" s="1325"/>
      <c r="AT37" s="1325"/>
      <c r="AU37" s="1325"/>
      <c r="AV37" s="1325"/>
      <c r="AW37" s="127">
        <f>IF(Ф4Заполн!AR37&gt;=0,,")")</f>
        <v>0</v>
      </c>
      <c r="AX37" s="128">
        <f>IF(Ф4Заполн!AY37&gt;=0,,"(")</f>
        <v>0</v>
      </c>
      <c r="AY37" s="1325">
        <f>IF(Ф4Заполн!AY37&lt;&gt;0,ABS(Ф4Заполн!AY37),"-")</f>
        <v>8500</v>
      </c>
      <c r="AZ37" s="1325"/>
      <c r="BA37" s="1325"/>
      <c r="BB37" s="1325"/>
      <c r="BC37" s="1325"/>
      <c r="BD37" s="127">
        <f>IF(Ф4Заполн!AY37&gt;=0,,")")</f>
        <v>0</v>
      </c>
      <c r="BE37" s="128">
        <f>IF(Ф4Заполн!BF37&gt;=0,,"(")</f>
        <v>0</v>
      </c>
      <c r="BF37" s="1325" t="str">
        <f>IF(Ф4Заполн!BF37&lt;&gt;0,ABS(Ф4Заполн!BF37),"-")</f>
        <v>-</v>
      </c>
      <c r="BG37" s="1325"/>
      <c r="BH37" s="1325"/>
      <c r="BI37" s="1325"/>
      <c r="BJ37" s="127">
        <f>IF(Ф4Заполн!BF37&gt;=0,,")")</f>
        <v>0</v>
      </c>
      <c r="BK37" s="128">
        <f>IF(Ф4Заполн!BL37&gt;=0,,"(")</f>
        <v>0</v>
      </c>
      <c r="BL37" s="1325">
        <f>IF(Ф4Заполн!BL37&lt;&gt;0,ABS(Ф4Заполн!BL37),"-")</f>
        <v>8500</v>
      </c>
      <c r="BM37" s="1325"/>
      <c r="BN37" s="1325"/>
      <c r="BO37" s="1325"/>
      <c r="BP37" s="1325"/>
      <c r="BQ37" s="1325"/>
      <c r="BR37" s="1325"/>
      <c r="BS37" s="127">
        <f>IF(Ф4Заполн!BL37&gt;=0,,")")</f>
        <v>0</v>
      </c>
      <c r="BT37" s="57"/>
      <c r="BU37" s="57"/>
    </row>
    <row r="38" spans="1:73" s="3" customFormat="1" x14ac:dyDescent="0.2">
      <c r="A38" s="1331" t="s">
        <v>313</v>
      </c>
      <c r="B38" s="1332"/>
      <c r="C38" s="1332"/>
      <c r="D38" s="1332"/>
      <c r="E38" s="1332"/>
      <c r="F38" s="1332"/>
      <c r="G38" s="1332"/>
      <c r="H38" s="1332"/>
      <c r="I38" s="1332"/>
      <c r="J38" s="1332"/>
      <c r="K38" s="1333"/>
      <c r="L38" s="1338">
        <v>4260</v>
      </c>
      <c r="M38" s="1339"/>
      <c r="N38" s="1339"/>
      <c r="O38" s="1340"/>
      <c r="P38" s="343">
        <f>Ф4Заполн!P38</f>
        <v>0</v>
      </c>
      <c r="Q38" s="62"/>
      <c r="R38" s="58"/>
      <c r="S38" s="58"/>
      <c r="T38" s="58"/>
      <c r="U38" s="58"/>
      <c r="V38" s="58"/>
      <c r="W38" s="59"/>
      <c r="X38" s="62"/>
      <c r="Y38" s="58"/>
      <c r="Z38" s="58"/>
      <c r="AA38" s="58"/>
      <c r="AB38" s="58"/>
      <c r="AC38" s="59"/>
      <c r="AD38" s="62"/>
      <c r="AE38" s="58"/>
      <c r="AF38" s="58"/>
      <c r="AG38" s="58"/>
      <c r="AH38" s="58"/>
      <c r="AI38" s="58"/>
      <c r="AJ38" s="59"/>
      <c r="AK38" s="62"/>
      <c r="AL38" s="58"/>
      <c r="AM38" s="58"/>
      <c r="AN38" s="58"/>
      <c r="AO38" s="58"/>
      <c r="AP38" s="59"/>
      <c r="AQ38" s="62"/>
      <c r="AR38" s="58"/>
      <c r="AS38" s="58"/>
      <c r="AT38" s="58"/>
      <c r="AU38" s="58"/>
      <c r="AV38" s="58"/>
      <c r="AW38" s="59"/>
      <c r="AX38" s="62"/>
      <c r="AY38" s="58"/>
      <c r="AZ38" s="58"/>
      <c r="BA38" s="58"/>
      <c r="BB38" s="58"/>
      <c r="BC38" s="58"/>
      <c r="BD38" s="59"/>
      <c r="BE38" s="62"/>
      <c r="BF38" s="58"/>
      <c r="BG38" s="58"/>
      <c r="BH38" s="58"/>
      <c r="BI38" s="58"/>
      <c r="BJ38" s="59"/>
      <c r="BK38" s="62"/>
      <c r="BL38" s="58"/>
      <c r="BM38" s="58"/>
      <c r="BN38" s="58"/>
      <c r="BO38" s="58"/>
      <c r="BP38" s="58"/>
      <c r="BQ38" s="58"/>
      <c r="BR38" s="58"/>
      <c r="BS38" s="59"/>
      <c r="BT38" s="57"/>
      <c r="BU38" s="57"/>
    </row>
    <row r="39" spans="1:73" s="3" customFormat="1" x14ac:dyDescent="0.2">
      <c r="A39" s="1318" t="s">
        <v>314</v>
      </c>
      <c r="B39" s="1319"/>
      <c r="C39" s="1319"/>
      <c r="D39" s="1319"/>
      <c r="E39" s="1319"/>
      <c r="F39" s="1319"/>
      <c r="G39" s="1319"/>
      <c r="H39" s="1319"/>
      <c r="I39" s="1319"/>
      <c r="J39" s="1319"/>
      <c r="K39" s="1320"/>
      <c r="L39" s="1341"/>
      <c r="M39" s="1342"/>
      <c r="N39" s="1342"/>
      <c r="O39" s="1343"/>
      <c r="P39" s="344">
        <f>Ф4Заполн!P39</f>
        <v>0</v>
      </c>
      <c r="Q39" s="129">
        <f>IF(Ф4Заполн!R39&gt;=0,,"(")</f>
        <v>0</v>
      </c>
      <c r="R39" s="1303" t="str">
        <f>IF(Ф4Заполн!R39&lt;&gt;0,ABS(Ф4Заполн!R39),"-")</f>
        <v>-</v>
      </c>
      <c r="S39" s="1303"/>
      <c r="T39" s="1303"/>
      <c r="U39" s="1303"/>
      <c r="V39" s="1303"/>
      <c r="W39" s="130">
        <f>IF(Ф4Заполн!R39&gt;=0,,")")</f>
        <v>0</v>
      </c>
      <c r="X39" s="131">
        <f>IF(Ф4Заполн!Y39&gt;=0,,"(")</f>
        <v>0</v>
      </c>
      <c r="Y39" s="1303" t="str">
        <f>IF(Ф4Заполн!Y39&lt;&gt;0,ABS(Ф4Заполн!Y39),"-")</f>
        <v>-</v>
      </c>
      <c r="Z39" s="1303"/>
      <c r="AA39" s="1303"/>
      <c r="AB39" s="1303"/>
      <c r="AC39" s="130">
        <f>IF(Ф4Заполн!Y39&gt;=0,,")")</f>
        <v>0</v>
      </c>
      <c r="AD39" s="131">
        <f>IF(Ф4Заполн!AE39&gt;=0,,"(")</f>
        <v>0</v>
      </c>
      <c r="AE39" s="1303" t="str">
        <f>IF(Ф4Заполн!AE39&lt;&gt;0,ABS(Ф4Заполн!AE39),"-")</f>
        <v>-</v>
      </c>
      <c r="AF39" s="1303"/>
      <c r="AG39" s="1303"/>
      <c r="AH39" s="1303"/>
      <c r="AI39" s="1303"/>
      <c r="AJ39" s="130">
        <f>IF(Ф4Заполн!AE39&gt;=0,,")")</f>
        <v>0</v>
      </c>
      <c r="AK39" s="131">
        <f>IF(Ф4Заполн!AL39&gt;=0,,"(")</f>
        <v>0</v>
      </c>
      <c r="AL39" s="1303" t="str">
        <f>IF(Ф4Заполн!AL39&lt;&gt;0,ABS(Ф4Заполн!AL39),"-")</f>
        <v>-</v>
      </c>
      <c r="AM39" s="1303"/>
      <c r="AN39" s="1303"/>
      <c r="AO39" s="1303"/>
      <c r="AP39" s="130">
        <f>IF(Ф4Заполн!AL39&gt;=0,,")")</f>
        <v>0</v>
      </c>
      <c r="AQ39" s="131">
        <f>IF(Ф4Заполн!AR39&gt;=0,,"(")</f>
        <v>0</v>
      </c>
      <c r="AR39" s="1303" t="str">
        <f>IF(Ф4Заполн!AR39&lt;&gt;0,ABS(Ф4Заполн!AR39),"-")</f>
        <v>-</v>
      </c>
      <c r="AS39" s="1303"/>
      <c r="AT39" s="1303"/>
      <c r="AU39" s="1303"/>
      <c r="AV39" s="1303"/>
      <c r="AW39" s="130">
        <f>IF(Ф4Заполн!AR39&gt;=0,,")")</f>
        <v>0</v>
      </c>
      <c r="AX39" s="131">
        <f>IF(Ф4Заполн!AY39&gt;=0,,"(")</f>
        <v>0</v>
      </c>
      <c r="AY39" s="1303" t="str">
        <f>IF(Ф4Заполн!AY39&lt;&gt;0,ABS(Ф4Заполн!AY39),"-")</f>
        <v>-</v>
      </c>
      <c r="AZ39" s="1303"/>
      <c r="BA39" s="1303"/>
      <c r="BB39" s="1303"/>
      <c r="BC39" s="1303"/>
      <c r="BD39" s="130">
        <f>IF(Ф4Заполн!AY39&gt;=0,,")")</f>
        <v>0</v>
      </c>
      <c r="BE39" s="131">
        <f>IF(Ф4Заполн!BF39&gt;=0,,"(")</f>
        <v>0</v>
      </c>
      <c r="BF39" s="1303" t="str">
        <f>IF(Ф4Заполн!BF39&lt;&gt;0,ABS(Ф4Заполн!BF39),"-")</f>
        <v>-</v>
      </c>
      <c r="BG39" s="1303"/>
      <c r="BH39" s="1303"/>
      <c r="BI39" s="1303"/>
      <c r="BJ39" s="130">
        <f>IF(Ф4Заполн!BF39&gt;=0,,")")</f>
        <v>0</v>
      </c>
      <c r="BK39" s="131">
        <f>IF(Ф4Заполн!BL39&gt;=0,,"(")</f>
        <v>0</v>
      </c>
      <c r="BL39" s="1303" t="str">
        <f>IF(Ф4Заполн!BL39&lt;&gt;0,ABS(Ф4Заполн!BL39),"-")</f>
        <v>-</v>
      </c>
      <c r="BM39" s="1303"/>
      <c r="BN39" s="1303"/>
      <c r="BO39" s="1303"/>
      <c r="BP39" s="1303"/>
      <c r="BQ39" s="1303"/>
      <c r="BR39" s="1303"/>
      <c r="BS39" s="130">
        <f>IF(Ф4Заполн!BL39&gt;=0,,")")</f>
        <v>0</v>
      </c>
      <c r="BT39" s="57"/>
      <c r="BU39" s="57"/>
    </row>
    <row r="40" spans="1:73" s="3" customFormat="1" x14ac:dyDescent="0.2">
      <c r="A40" s="1345" t="s">
        <v>315</v>
      </c>
      <c r="B40" s="1345"/>
      <c r="C40" s="1345"/>
      <c r="D40" s="1345"/>
      <c r="E40" s="1345"/>
      <c r="F40" s="1345"/>
      <c r="G40" s="1345"/>
      <c r="H40" s="1345"/>
      <c r="I40" s="1345"/>
      <c r="J40" s="1345"/>
      <c r="K40" s="1345"/>
      <c r="L40" s="1295">
        <v>4265</v>
      </c>
      <c r="M40" s="1295"/>
      <c r="N40" s="1295"/>
      <c r="O40" s="1295"/>
      <c r="P40" s="373">
        <f>Ф4Заполн!P40</f>
        <v>0</v>
      </c>
      <c r="Q40" s="126">
        <f>IF(Ф4Заполн!R40&gt;=0,,"(")</f>
        <v>0</v>
      </c>
      <c r="R40" s="1325">
        <f>IF(Ф4Заполн!R36&lt;&gt;0,ABS(Ф4Заполн!R40),"-")</f>
        <v>0</v>
      </c>
      <c r="S40" s="1325"/>
      <c r="T40" s="1325"/>
      <c r="U40" s="1325"/>
      <c r="V40" s="1325"/>
      <c r="W40" s="127">
        <f>IF(Ф4Заполн!R40&gt;=0,,")")</f>
        <v>0</v>
      </c>
      <c r="X40" s="128">
        <f>IF(Ф4Заполн!Y40&gt;=0,,"(")</f>
        <v>0</v>
      </c>
      <c r="Y40" s="1325" t="str">
        <f>IF(Ф4Заполн!Y40&lt;&gt;0,ABS(Ф4Заполн!Y40),"-")</f>
        <v>-</v>
      </c>
      <c r="Z40" s="1325"/>
      <c r="AA40" s="1325"/>
      <c r="AB40" s="1325"/>
      <c r="AC40" s="127">
        <f>IF(Ф4Заполн!Y40&gt;=0,,")")</f>
        <v>0</v>
      </c>
      <c r="AD40" s="128">
        <f>IF(Ф4Заполн!AE40&gt;=0,,"(")</f>
        <v>0</v>
      </c>
      <c r="AE40" s="1325" t="str">
        <f>IF(Ф4Заполн!AE40&lt;&gt;0,ABS(Ф4Заполн!AE40),"-")</f>
        <v>-</v>
      </c>
      <c r="AF40" s="1325"/>
      <c r="AG40" s="1325"/>
      <c r="AH40" s="1325"/>
      <c r="AI40" s="1325"/>
      <c r="AJ40" s="127">
        <f>IF(Ф4Заполн!AE40&gt;=0,,")")</f>
        <v>0</v>
      </c>
      <c r="AK40" s="128">
        <f>IF(Ф4Заполн!AL40&gt;=0,,"(")</f>
        <v>0</v>
      </c>
      <c r="AL40" s="1325" t="str">
        <f>IF(Ф4Заполн!AL40&lt;&gt;0,ABS(Ф4Заполн!AL40),"-")</f>
        <v>-</v>
      </c>
      <c r="AM40" s="1325"/>
      <c r="AN40" s="1325"/>
      <c r="AO40" s="1325"/>
      <c r="AP40" s="127">
        <f>IF(Ф4Заполн!AL40&gt;=0,,")")</f>
        <v>0</v>
      </c>
      <c r="AQ40" s="128">
        <f>IF(Ф4Заполн!AR40&gt;=0,,"(")</f>
        <v>0</v>
      </c>
      <c r="AR40" s="1325" t="str">
        <f>IF(Ф4Заполн!AR40&lt;&gt;0,ABS(Ф4Заполн!AR40),"-")</f>
        <v>-</v>
      </c>
      <c r="AS40" s="1325"/>
      <c r="AT40" s="1325"/>
      <c r="AU40" s="1325"/>
      <c r="AV40" s="1325"/>
      <c r="AW40" s="127">
        <f>IF(Ф4Заполн!AR40&gt;=0,,")")</f>
        <v>0</v>
      </c>
      <c r="AX40" s="128">
        <f>IF(Ф4Заполн!AY40&gt;=0,,"(")</f>
        <v>0</v>
      </c>
      <c r="AY40" s="1325" t="str">
        <f>IF(Ф4Заполн!AY40&lt;&gt;0,ABS(Ф4Заполн!AY40),"-")</f>
        <v>-</v>
      </c>
      <c r="AZ40" s="1325"/>
      <c r="BA40" s="1325"/>
      <c r="BB40" s="1325"/>
      <c r="BC40" s="1325"/>
      <c r="BD40" s="127">
        <f>IF(Ф4Заполн!AY40&gt;=0,,")")</f>
        <v>0</v>
      </c>
      <c r="BE40" s="128">
        <f>IF(Ф4Заполн!BF40&gt;=0,,"(")</f>
        <v>0</v>
      </c>
      <c r="BF40" s="1325" t="str">
        <f>IF(Ф4Заполн!BF40&lt;&gt;0,ABS(Ф4Заполн!BF40),"-")</f>
        <v>-</v>
      </c>
      <c r="BG40" s="1325"/>
      <c r="BH40" s="1325"/>
      <c r="BI40" s="1325"/>
      <c r="BJ40" s="127">
        <f>IF(Ф4Заполн!BF40&gt;=0,,")")</f>
        <v>0</v>
      </c>
      <c r="BK40" s="128">
        <f>IF(Ф4Заполн!BL40&gt;=0,,"(")</f>
        <v>0</v>
      </c>
      <c r="BL40" s="1325" t="str">
        <f>IF(Ф4Заполн!BL40&lt;&gt;0,ABS(Ф4Заполн!BL40),"-")</f>
        <v>-</v>
      </c>
      <c r="BM40" s="1325"/>
      <c r="BN40" s="1325"/>
      <c r="BO40" s="1325"/>
      <c r="BP40" s="1325"/>
      <c r="BQ40" s="1325"/>
      <c r="BR40" s="1325"/>
      <c r="BS40" s="127">
        <f>IF(Ф4Заполн!BL40&gt;=0,,")")</f>
        <v>0</v>
      </c>
      <c r="BT40" s="57"/>
      <c r="BU40" s="57"/>
    </row>
    <row r="41" spans="1:73" s="3" customFormat="1" hidden="1" x14ac:dyDescent="0.2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4"/>
      <c r="M41" s="134"/>
      <c r="N41" s="134"/>
      <c r="O41" s="134"/>
      <c r="P41" s="392">
        <f>Ф4Заполн!P41</f>
        <v>0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</row>
    <row r="42" spans="1:73" s="3" customFormat="1" hidden="1" x14ac:dyDescent="0.2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4"/>
      <c r="M42" s="134"/>
      <c r="N42" s="134"/>
      <c r="O42" s="134"/>
      <c r="P42" s="392">
        <f>Ф4Заполн!P42</f>
        <v>0</v>
      </c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</row>
    <row r="43" spans="1:73" s="38" customFormat="1" hidden="1" x14ac:dyDescent="0.2">
      <c r="A43" s="1297">
        <v>1</v>
      </c>
      <c r="B43" s="1297"/>
      <c r="C43" s="1297"/>
      <c r="D43" s="1297"/>
      <c r="E43" s="1297"/>
      <c r="F43" s="1297"/>
      <c r="G43" s="1297"/>
      <c r="H43" s="1297"/>
      <c r="I43" s="1297"/>
      <c r="J43" s="1297"/>
      <c r="K43" s="1297"/>
      <c r="L43" s="1295">
        <v>2</v>
      </c>
      <c r="M43" s="1295"/>
      <c r="N43" s="1295"/>
      <c r="O43" s="1295"/>
      <c r="P43" s="342">
        <f>Ф4Заполн!P43</f>
        <v>0</v>
      </c>
      <c r="Q43" s="1295">
        <v>3</v>
      </c>
      <c r="R43" s="1295"/>
      <c r="S43" s="1295"/>
      <c r="T43" s="1295"/>
      <c r="U43" s="1295"/>
      <c r="V43" s="1295"/>
      <c r="W43" s="1295"/>
      <c r="X43" s="1295">
        <v>4</v>
      </c>
      <c r="Y43" s="1295"/>
      <c r="Z43" s="1295"/>
      <c r="AA43" s="1295"/>
      <c r="AB43" s="1295"/>
      <c r="AC43" s="1295"/>
      <c r="AD43" s="1295">
        <v>5</v>
      </c>
      <c r="AE43" s="1295"/>
      <c r="AF43" s="1295"/>
      <c r="AG43" s="1295"/>
      <c r="AH43" s="1295"/>
      <c r="AI43" s="1295"/>
      <c r="AJ43" s="1295"/>
      <c r="AK43" s="1296">
        <v>6</v>
      </c>
      <c r="AL43" s="1296"/>
      <c r="AM43" s="1296"/>
      <c r="AN43" s="1296"/>
      <c r="AO43" s="1296"/>
      <c r="AP43" s="1296"/>
      <c r="AQ43" s="1296">
        <v>7</v>
      </c>
      <c r="AR43" s="1296"/>
      <c r="AS43" s="1296"/>
      <c r="AT43" s="1296"/>
      <c r="AU43" s="1296"/>
      <c r="AV43" s="1296"/>
      <c r="AW43" s="1296"/>
      <c r="AX43" s="1296">
        <v>8</v>
      </c>
      <c r="AY43" s="1296"/>
      <c r="AZ43" s="1296"/>
      <c r="BA43" s="1296"/>
      <c r="BB43" s="1296"/>
      <c r="BC43" s="1296"/>
      <c r="BD43" s="1296"/>
      <c r="BE43" s="1296">
        <v>9</v>
      </c>
      <c r="BF43" s="1296"/>
      <c r="BG43" s="1296"/>
      <c r="BH43" s="1296"/>
      <c r="BI43" s="1296"/>
      <c r="BJ43" s="1296"/>
      <c r="BK43" s="1296">
        <v>10</v>
      </c>
      <c r="BL43" s="1296"/>
      <c r="BM43" s="1296"/>
      <c r="BN43" s="1296"/>
      <c r="BO43" s="1296"/>
      <c r="BP43" s="1296"/>
      <c r="BQ43" s="1296"/>
      <c r="BR43" s="1296"/>
      <c r="BS43" s="1296"/>
      <c r="BT43" s="55"/>
      <c r="BU43" s="55"/>
    </row>
    <row r="44" spans="1:73" s="3" customFormat="1" ht="12" customHeight="1" x14ac:dyDescent="0.2">
      <c r="A44" s="1346" t="s">
        <v>316</v>
      </c>
      <c r="B44" s="1346"/>
      <c r="C44" s="1346"/>
      <c r="D44" s="1346"/>
      <c r="E44" s="1346"/>
      <c r="F44" s="1346"/>
      <c r="G44" s="1346"/>
      <c r="H44" s="1346"/>
      <c r="I44" s="1346"/>
      <c r="J44" s="1346"/>
      <c r="K44" s="1346"/>
      <c r="L44" s="1347">
        <v>4270</v>
      </c>
      <c r="M44" s="1347"/>
      <c r="N44" s="1347"/>
      <c r="O44" s="1347"/>
      <c r="P44" s="341">
        <f>Ф4Заполн!P44</f>
        <v>0</v>
      </c>
      <c r="Q44" s="126">
        <f>IF(Ф4Заполн!R44&gt;=0,,"(")</f>
        <v>0</v>
      </c>
      <c r="R44" s="1325" t="str">
        <f>IF(Ф4Заполн!R40&lt;&gt;0,ABS(Ф4Заполн!R44),"-")</f>
        <v>-</v>
      </c>
      <c r="S44" s="1325"/>
      <c r="T44" s="1325"/>
      <c r="U44" s="1325"/>
      <c r="V44" s="1325"/>
      <c r="W44" s="127">
        <f>IF(Ф4Заполн!R44&gt;=0,,")")</f>
        <v>0</v>
      </c>
      <c r="X44" s="128">
        <f>IF(Ф4Заполн!Y44&gt;=0,,"(")</f>
        <v>0</v>
      </c>
      <c r="Y44" s="1325" t="str">
        <f>IF(Ф4Заполн!Y44&lt;&gt;0,ABS(Ф4Заполн!Y44),"-")</f>
        <v>-</v>
      </c>
      <c r="Z44" s="1325"/>
      <c r="AA44" s="1325"/>
      <c r="AB44" s="1325"/>
      <c r="AC44" s="127">
        <f>IF(Ф4Заполн!Y44&gt;=0,,")")</f>
        <v>0</v>
      </c>
      <c r="AD44" s="128">
        <f>IF(Ф4Заполн!AE44&gt;=0,,"(")</f>
        <v>0</v>
      </c>
      <c r="AE44" s="1325" t="str">
        <f>IF(Ф4Заполн!AE44&lt;&gt;0,ABS(Ф4Заполн!AE44),"-")</f>
        <v>-</v>
      </c>
      <c r="AF44" s="1325"/>
      <c r="AG44" s="1325"/>
      <c r="AH44" s="1325"/>
      <c r="AI44" s="1325"/>
      <c r="AJ44" s="127">
        <f>IF(Ф4Заполн!AE44&gt;=0,,")")</f>
        <v>0</v>
      </c>
      <c r="AK44" s="128">
        <f>IF(Ф4Заполн!AL44&gt;=0,,"(")</f>
        <v>0</v>
      </c>
      <c r="AL44" s="1325" t="str">
        <f>IF(Ф4Заполн!AL44&lt;&gt;0,ABS(Ф4Заполн!AL44),"-")</f>
        <v>-</v>
      </c>
      <c r="AM44" s="1325"/>
      <c r="AN44" s="1325"/>
      <c r="AO44" s="1325"/>
      <c r="AP44" s="127">
        <f>IF(Ф4Заполн!AL44&gt;=0,,")")</f>
        <v>0</v>
      </c>
      <c r="AQ44" s="128">
        <f>IF(Ф4Заполн!AR44&gt;=0,,"(")</f>
        <v>0</v>
      </c>
      <c r="AR44" s="1325" t="str">
        <f>IF(Ф4Заполн!AR44&lt;&gt;0,ABS(Ф4Заполн!AR44),"-")</f>
        <v>-</v>
      </c>
      <c r="AS44" s="1325"/>
      <c r="AT44" s="1325"/>
      <c r="AU44" s="1325"/>
      <c r="AV44" s="1325"/>
      <c r="AW44" s="127">
        <f>IF(Ф4Заполн!AR44&gt;=0,,")")</f>
        <v>0</v>
      </c>
      <c r="AX44" s="128">
        <f>IF(Ф4Заполн!AY44&gt;=0,,"(")</f>
        <v>0</v>
      </c>
      <c r="AY44" s="1325" t="str">
        <f>IF(Ф4Заполн!AY44&lt;&gt;0,ABS(Ф4Заполн!AY44),"-")</f>
        <v>-</v>
      </c>
      <c r="AZ44" s="1325"/>
      <c r="BA44" s="1325"/>
      <c r="BB44" s="1325"/>
      <c r="BC44" s="1325"/>
      <c r="BD44" s="127">
        <f>IF(Ф4Заполн!AY44&gt;=0,,")")</f>
        <v>0</v>
      </c>
      <c r="BE44" s="128">
        <f>IF(Ф4Заполн!BF44&gt;=0,,"(")</f>
        <v>0</v>
      </c>
      <c r="BF44" s="1325" t="str">
        <f>IF(Ф4Заполн!BF44&lt;&gt;0,ABS(Ф4Заполн!BF44),"-")</f>
        <v>-</v>
      </c>
      <c r="BG44" s="1325"/>
      <c r="BH44" s="1325"/>
      <c r="BI44" s="1325"/>
      <c r="BJ44" s="127">
        <f>IF(Ф4Заполн!BF44&gt;=0,,")")</f>
        <v>0</v>
      </c>
      <c r="BK44" s="128">
        <f>IF(Ф4Заполн!BL44&gt;=0,,"(")</f>
        <v>0</v>
      </c>
      <c r="BL44" s="1325" t="str">
        <f>IF(Ф4Заполн!BL44&lt;&gt;0,ABS(Ф4Заполн!BL44),"-")</f>
        <v>-</v>
      </c>
      <c r="BM44" s="1325"/>
      <c r="BN44" s="1325"/>
      <c r="BO44" s="1325"/>
      <c r="BP44" s="1325"/>
      <c r="BQ44" s="1325"/>
      <c r="BR44" s="1325"/>
      <c r="BS44" s="127">
        <f>IF(Ф4Заполн!BL44&gt;=0,,")")</f>
        <v>0</v>
      </c>
      <c r="BT44" s="64"/>
      <c r="BU44" s="64"/>
    </row>
    <row r="45" spans="1:73" s="3" customFormat="1" ht="15.75" customHeight="1" x14ac:dyDescent="0.2">
      <c r="A45" s="1346" t="s">
        <v>317</v>
      </c>
      <c r="B45" s="1346"/>
      <c r="C45" s="1346"/>
      <c r="D45" s="1346"/>
      <c r="E45" s="1346"/>
      <c r="F45" s="1346"/>
      <c r="G45" s="1346"/>
      <c r="H45" s="1346"/>
      <c r="I45" s="1346"/>
      <c r="J45" s="1346"/>
      <c r="K45" s="1346"/>
      <c r="L45" s="1347">
        <v>4275</v>
      </c>
      <c r="M45" s="1347"/>
      <c r="N45" s="1347"/>
      <c r="O45" s="1347"/>
      <c r="P45" s="341">
        <f>Ф4Заполн!P45</f>
        <v>0</v>
      </c>
      <c r="Q45" s="126">
        <f>IF(Ф4Заполн!R45&gt;=0,,"(")</f>
        <v>0</v>
      </c>
      <c r="R45" s="1325" t="str">
        <f>IF(Ф4Заполн!R45&lt;&gt;0,ABS(Ф4Заполн!R45),"-")</f>
        <v>-</v>
      </c>
      <c r="S45" s="1325"/>
      <c r="T45" s="1325"/>
      <c r="U45" s="1325"/>
      <c r="V45" s="1325"/>
      <c r="W45" s="127">
        <f>IF(Ф4Заполн!R45&gt;=0,,")")</f>
        <v>0</v>
      </c>
      <c r="X45" s="128">
        <f>IF(Ф4Заполн!Y45&gt;=0,,"(")</f>
        <v>0</v>
      </c>
      <c r="Y45" s="1325" t="str">
        <f>IF(Ф4Заполн!Y45&lt;&gt;0,ABS(Ф4Заполн!Y45),"-")</f>
        <v>-</v>
      </c>
      <c r="Z45" s="1325"/>
      <c r="AA45" s="1325"/>
      <c r="AB45" s="1325"/>
      <c r="AC45" s="127">
        <f>IF(Ф4Заполн!Y45&gt;=0,,")")</f>
        <v>0</v>
      </c>
      <c r="AD45" s="128">
        <f>IF(Ф4Заполн!AE45&gt;=0,,"(")</f>
        <v>0</v>
      </c>
      <c r="AE45" s="1325" t="str">
        <f>IF(Ф4Заполн!AE45&lt;&gt;0,ABS(Ф4Заполн!AE45),"-")</f>
        <v>-</v>
      </c>
      <c r="AF45" s="1325"/>
      <c r="AG45" s="1325"/>
      <c r="AH45" s="1325"/>
      <c r="AI45" s="1325"/>
      <c r="AJ45" s="127">
        <f>IF(Ф4Заполн!AE45&gt;=0,,")")</f>
        <v>0</v>
      </c>
      <c r="AK45" s="128">
        <f>IF(Ф4Заполн!AL45&gt;=0,,"(")</f>
        <v>0</v>
      </c>
      <c r="AL45" s="1325" t="str">
        <f>IF(Ф4Заполн!AL45&lt;&gt;0,ABS(Ф4Заполн!AL45),"-")</f>
        <v>-</v>
      </c>
      <c r="AM45" s="1325"/>
      <c r="AN45" s="1325"/>
      <c r="AO45" s="1325"/>
      <c r="AP45" s="127">
        <f>IF(Ф4Заполн!AL45&gt;=0,,")")</f>
        <v>0</v>
      </c>
      <c r="AQ45" s="128">
        <f>IF(Ф4Заполн!AR45&gt;=0,,"(")</f>
        <v>0</v>
      </c>
      <c r="AR45" s="1325" t="str">
        <f>IF(Ф4Заполн!AR45&lt;&gt;0,ABS(Ф4Заполн!AR45),"-")</f>
        <v>-</v>
      </c>
      <c r="AS45" s="1325"/>
      <c r="AT45" s="1325"/>
      <c r="AU45" s="1325"/>
      <c r="AV45" s="1325"/>
      <c r="AW45" s="127">
        <f>IF(Ф4Заполн!AR45&gt;=0,,")")</f>
        <v>0</v>
      </c>
      <c r="AX45" s="128">
        <f>IF(Ф4Заполн!AY45&gt;=0,,"(")</f>
        <v>0</v>
      </c>
      <c r="AY45" s="1325" t="str">
        <f>IF(Ф4Заполн!AY45&lt;&gt;0,ABS(Ф4Заполн!AY45),"-")</f>
        <v>-</v>
      </c>
      <c r="AZ45" s="1325"/>
      <c r="BA45" s="1325"/>
      <c r="BB45" s="1325"/>
      <c r="BC45" s="1325"/>
      <c r="BD45" s="127">
        <f>IF(Ф4Заполн!AY45&gt;=0,,")")</f>
        <v>0</v>
      </c>
      <c r="BE45" s="128">
        <f>IF(Ф4Заполн!BF45&gt;=0,,"(")</f>
        <v>0</v>
      </c>
      <c r="BF45" s="1325" t="str">
        <f>IF(Ф4Заполн!BF45&lt;&gt;0,ABS(Ф4Заполн!BF45),"-")</f>
        <v>-</v>
      </c>
      <c r="BG45" s="1325"/>
      <c r="BH45" s="1325"/>
      <c r="BI45" s="1325"/>
      <c r="BJ45" s="127">
        <f>IF(Ф4Заполн!BF45&gt;=0,,")")</f>
        <v>0</v>
      </c>
      <c r="BK45" s="128">
        <f>IF(Ф4Заполн!BL45&gt;=0,,"(")</f>
        <v>0</v>
      </c>
      <c r="BL45" s="1325" t="str">
        <f>IF(Ф4Заполн!BL45&lt;&gt;0,ABS(Ф4Заполн!BL45),"-")</f>
        <v>-</v>
      </c>
      <c r="BM45" s="1325"/>
      <c r="BN45" s="1325"/>
      <c r="BO45" s="1325"/>
      <c r="BP45" s="1325"/>
      <c r="BQ45" s="1325"/>
      <c r="BR45" s="1325"/>
      <c r="BS45" s="127">
        <f>IF(Ф4Заполн!BL45&gt;=0,,")")</f>
        <v>0</v>
      </c>
      <c r="BT45" s="64"/>
      <c r="BU45" s="64"/>
    </row>
    <row r="46" spans="1:73" s="3" customFormat="1" ht="13.5" customHeight="1" x14ac:dyDescent="0.2">
      <c r="A46" s="1346" t="s">
        <v>356</v>
      </c>
      <c r="B46" s="1346"/>
      <c r="C46" s="1346"/>
      <c r="D46" s="1346"/>
      <c r="E46" s="1346"/>
      <c r="F46" s="1346"/>
      <c r="G46" s="1346"/>
      <c r="H46" s="1346"/>
      <c r="I46" s="1346"/>
      <c r="J46" s="1346"/>
      <c r="K46" s="1346"/>
      <c r="L46" s="1347" t="s">
        <v>325</v>
      </c>
      <c r="M46" s="1347"/>
      <c r="N46" s="1347"/>
      <c r="O46" s="1347"/>
      <c r="P46" s="341">
        <f>Ф4Заполн!P46</f>
        <v>0</v>
      </c>
      <c r="Q46" s="126">
        <f>IF(Ф4Заполн!R46&gt;=0,,"(")</f>
        <v>0</v>
      </c>
      <c r="R46" s="1325" t="str">
        <f>IF(Ф4Заполн!R46&lt;&gt;0,ABS(Ф4Заполн!R46),"-")</f>
        <v>-</v>
      </c>
      <c r="S46" s="1325"/>
      <c r="T46" s="1325"/>
      <c r="U46" s="1325"/>
      <c r="V46" s="1325"/>
      <c r="W46" s="127">
        <f>IF(Ф4Заполн!R46&gt;=0,,")")</f>
        <v>0</v>
      </c>
      <c r="X46" s="128">
        <f>IF(Ф4Заполн!Y46&gt;=0,,"(")</f>
        <v>0</v>
      </c>
      <c r="Y46" s="1325" t="str">
        <f>IF(Ф4Заполн!Y46&lt;&gt;0,ABS(Ф4Заполн!Y46),"-")</f>
        <v>-</v>
      </c>
      <c r="Z46" s="1325"/>
      <c r="AA46" s="1325"/>
      <c r="AB46" s="1325"/>
      <c r="AC46" s="127">
        <f>IF(Ф4Заполн!Y46&gt;=0,,")")</f>
        <v>0</v>
      </c>
      <c r="AD46" s="128">
        <f>IF(Ф4Заполн!AE46&gt;=0,,"(")</f>
        <v>0</v>
      </c>
      <c r="AE46" s="1325" t="str">
        <f>IF(Ф4Заполн!AE46&lt;&gt;0,ABS(Ф4Заполн!AE46),"-")</f>
        <v>-</v>
      </c>
      <c r="AF46" s="1325"/>
      <c r="AG46" s="1325"/>
      <c r="AH46" s="1325"/>
      <c r="AI46" s="1325"/>
      <c r="AJ46" s="127">
        <f>IF(Ф4Заполн!AE46&gt;=0,,")")</f>
        <v>0</v>
      </c>
      <c r="AK46" s="128">
        <f>IF(Ф4Заполн!AL46&gt;=0,,"(")</f>
        <v>0</v>
      </c>
      <c r="AL46" s="1325" t="str">
        <f>IF(Ф4Заполн!AL46&lt;&gt;0,ABS(Ф4Заполн!AL46),"-")</f>
        <v>-</v>
      </c>
      <c r="AM46" s="1325"/>
      <c r="AN46" s="1325"/>
      <c r="AO46" s="1325"/>
      <c r="AP46" s="127">
        <f>IF(Ф4Заполн!AL46&gt;=0,,")")</f>
        <v>0</v>
      </c>
      <c r="AQ46" s="128">
        <f>IF(Ф4Заполн!AR46&gt;=0,,"(")</f>
        <v>0</v>
      </c>
      <c r="AR46" s="1325" t="str">
        <f>IF(Ф4Заполн!AR46&lt;&gt;0,ABS(Ф4Заполн!AR46),"-")</f>
        <v>-</v>
      </c>
      <c r="AS46" s="1325"/>
      <c r="AT46" s="1325"/>
      <c r="AU46" s="1325"/>
      <c r="AV46" s="1325"/>
      <c r="AW46" s="127">
        <f>IF(Ф4Заполн!AR46&gt;=0,,")")</f>
        <v>0</v>
      </c>
      <c r="AX46" s="128">
        <f>IF(Ф4Заполн!AY46&gt;=0,,"(")</f>
        <v>0</v>
      </c>
      <c r="AY46" s="1325" t="str">
        <f>IF(Ф4Заполн!AY46&lt;&gt;0,ABS(Ф4Заполн!AY46),"-")</f>
        <v>-</v>
      </c>
      <c r="AZ46" s="1325"/>
      <c r="BA46" s="1325"/>
      <c r="BB46" s="1325"/>
      <c r="BC46" s="1325"/>
      <c r="BD46" s="127">
        <f>IF(Ф4Заполн!AY46&gt;=0,,")")</f>
        <v>0</v>
      </c>
      <c r="BE46" s="128">
        <f>IF(Ф4Заполн!BF46&gt;=0,,"(")</f>
        <v>0</v>
      </c>
      <c r="BF46" s="1325" t="str">
        <f>IF(Ф4Заполн!BF46&lt;&gt;0,ABS(Ф4Заполн!BF46),"-")</f>
        <v>-</v>
      </c>
      <c r="BG46" s="1325"/>
      <c r="BH46" s="1325"/>
      <c r="BI46" s="1325"/>
      <c r="BJ46" s="127">
        <f>IF(Ф4Заполн!BF46&gt;=0,,")")</f>
        <v>0</v>
      </c>
      <c r="BK46" s="128">
        <f>IF(Ф4Заполн!BL46&gt;=0,,"(")</f>
        <v>0</v>
      </c>
      <c r="BL46" s="1325" t="str">
        <f>IF(Ф4Заполн!BL46&lt;&gt;0,ABS(Ф4Заполн!BL46),"-")</f>
        <v>-</v>
      </c>
      <c r="BM46" s="1325"/>
      <c r="BN46" s="1325"/>
      <c r="BO46" s="1325"/>
      <c r="BP46" s="1325"/>
      <c r="BQ46" s="1325"/>
      <c r="BR46" s="1325"/>
      <c r="BS46" s="127">
        <f>IF(Ф4Заполн!BL46&gt;=0,,")")</f>
        <v>0</v>
      </c>
      <c r="BT46" s="64"/>
      <c r="BU46" s="64"/>
    </row>
    <row r="47" spans="1:73" s="3" customFormat="1" ht="13.5" customHeight="1" x14ac:dyDescent="0.2">
      <c r="A47" s="1346" t="s">
        <v>318</v>
      </c>
      <c r="B47" s="1346"/>
      <c r="C47" s="1346"/>
      <c r="D47" s="1346"/>
      <c r="E47" s="1346"/>
      <c r="F47" s="1346"/>
      <c r="G47" s="1346"/>
      <c r="H47" s="1346"/>
      <c r="I47" s="1346"/>
      <c r="J47" s="1346"/>
      <c r="K47" s="1346"/>
      <c r="L47" s="1347">
        <v>4290</v>
      </c>
      <c r="M47" s="1347"/>
      <c r="N47" s="1347"/>
      <c r="O47" s="1347"/>
      <c r="P47" s="341">
        <f>Ф4Заполн!P47</f>
        <v>0</v>
      </c>
      <c r="Q47" s="126">
        <f>IF(Ф4Заполн!R47&gt;=0,,"(")</f>
        <v>0</v>
      </c>
      <c r="R47" s="1325" t="str">
        <f>IF(Ф4Заполн!R47&lt;&gt;0,ABS(Ф4Заполн!R47),"-")</f>
        <v>-</v>
      </c>
      <c r="S47" s="1325"/>
      <c r="T47" s="1325"/>
      <c r="U47" s="1325"/>
      <c r="V47" s="1325"/>
      <c r="W47" s="127">
        <f>IF(Ф4Заполн!R47&gt;=0,,")")</f>
        <v>0</v>
      </c>
      <c r="X47" s="128">
        <f>IF(Ф4Заполн!Y47&gt;=0,,"(")</f>
        <v>0</v>
      </c>
      <c r="Y47" s="1325" t="str">
        <f>IF(Ф4Заполн!Y47&lt;&gt;0,ABS(Ф4Заполн!Y47),"-")</f>
        <v>-</v>
      </c>
      <c r="Z47" s="1325"/>
      <c r="AA47" s="1325"/>
      <c r="AB47" s="1325"/>
      <c r="AC47" s="127">
        <f>IF(Ф4Заполн!Y47&gt;=0,,")")</f>
        <v>0</v>
      </c>
      <c r="AD47" s="128">
        <f>IF(Ф4Заполн!AE47&gt;=0,,"(")</f>
        <v>0</v>
      </c>
      <c r="AE47" s="1325" t="str">
        <f>IF(Ф4Заполн!AE47&lt;&gt;0,ABS(Ф4Заполн!AE47),"-")</f>
        <v>-</v>
      </c>
      <c r="AF47" s="1325"/>
      <c r="AG47" s="1325"/>
      <c r="AH47" s="1325"/>
      <c r="AI47" s="1325"/>
      <c r="AJ47" s="127">
        <f>IF(Ф4Заполн!AE47&gt;=0,,")")</f>
        <v>0</v>
      </c>
      <c r="AK47" s="128">
        <f>IF(Ф4Заполн!AL47&gt;=0,,"(")</f>
        <v>0</v>
      </c>
      <c r="AL47" s="1325" t="str">
        <f>IF(Ф4Заполн!AL47&lt;&gt;0,ABS(Ф4Заполн!AL47),"-")</f>
        <v>-</v>
      </c>
      <c r="AM47" s="1325"/>
      <c r="AN47" s="1325"/>
      <c r="AO47" s="1325"/>
      <c r="AP47" s="127">
        <f>IF(Ф4Заполн!AL47&gt;=0,,")")</f>
        <v>0</v>
      </c>
      <c r="AQ47" s="128">
        <f>IF(Ф4Заполн!AR47&gt;=0,,"(")</f>
        <v>0</v>
      </c>
      <c r="AR47" s="1325" t="str">
        <f>IF(Ф4Заполн!AR47&lt;&gt;0,ABS(Ф4Заполн!AR47),"-")</f>
        <v>-</v>
      </c>
      <c r="AS47" s="1325"/>
      <c r="AT47" s="1325"/>
      <c r="AU47" s="1325"/>
      <c r="AV47" s="1325"/>
      <c r="AW47" s="127">
        <f>IF(Ф4Заполн!AR47&gt;=0,,")")</f>
        <v>0</v>
      </c>
      <c r="AX47" s="128">
        <f>IF(Ф4Заполн!AY47&gt;=0,,"(")</f>
        <v>0</v>
      </c>
      <c r="AY47" s="1325" t="str">
        <f>IF(Ф4Заполн!AY47&lt;&gt;0,ABS(Ф4Заполн!AY47),"-")</f>
        <v>-</v>
      </c>
      <c r="AZ47" s="1325"/>
      <c r="BA47" s="1325"/>
      <c r="BB47" s="1325"/>
      <c r="BC47" s="1325"/>
      <c r="BD47" s="127">
        <f>IF(Ф4Заполн!AY47&gt;=0,,")")</f>
        <v>0</v>
      </c>
      <c r="BE47" s="128">
        <f>IF(Ф4Заполн!BF47&gt;=0,,"(")</f>
        <v>0</v>
      </c>
      <c r="BF47" s="1325" t="str">
        <f>IF(Ф4Заполн!BF47&lt;&gt;0,ABS(Ф4Заполн!BF47),"-")</f>
        <v>-</v>
      </c>
      <c r="BG47" s="1325"/>
      <c r="BH47" s="1325"/>
      <c r="BI47" s="1325"/>
      <c r="BJ47" s="127">
        <f>IF(Ф4Заполн!BF47&gt;=0,,")")</f>
        <v>0</v>
      </c>
      <c r="BK47" s="128">
        <f>IF(Ф4Заполн!BL47&gt;=0,,"(")</f>
        <v>0</v>
      </c>
      <c r="BL47" s="1325" t="str">
        <f>IF(Ф4Заполн!BL47&lt;&gt;0,ABS(Ф4Заполн!BL47),"-")</f>
        <v>-</v>
      </c>
      <c r="BM47" s="1325"/>
      <c r="BN47" s="1325"/>
      <c r="BO47" s="1325"/>
      <c r="BP47" s="1325"/>
      <c r="BQ47" s="1325"/>
      <c r="BR47" s="1325"/>
      <c r="BS47" s="127">
        <f>IF(Ф4Заполн!BL47&gt;=0,,")")</f>
        <v>0</v>
      </c>
      <c r="BT47" s="64"/>
      <c r="BU47" s="64"/>
    </row>
    <row r="48" spans="1:73" s="3" customFormat="1" ht="24.75" customHeight="1" x14ac:dyDescent="0.2">
      <c r="A48" s="1346" t="s">
        <v>357</v>
      </c>
      <c r="B48" s="1346"/>
      <c r="C48" s="1346"/>
      <c r="D48" s="1346"/>
      <c r="E48" s="1346"/>
      <c r="F48" s="1346"/>
      <c r="G48" s="1346"/>
      <c r="H48" s="1346"/>
      <c r="I48" s="1346"/>
      <c r="J48" s="1346"/>
      <c r="K48" s="1346"/>
      <c r="L48" s="1347" t="s">
        <v>326</v>
      </c>
      <c r="M48" s="1347"/>
      <c r="N48" s="1347"/>
      <c r="O48" s="1347"/>
      <c r="P48" s="341">
        <f>Ф4Заполн!P48</f>
        <v>0</v>
      </c>
      <c r="Q48" s="126">
        <f>IF(Ф4Заполн!R48&gt;=0,,"(")</f>
        <v>0</v>
      </c>
      <c r="R48" s="1325" t="str">
        <f>IF(Ф4Заполн!R44&lt;&gt;0,ABS(Ф4Заполн!R48),"-")</f>
        <v>-</v>
      </c>
      <c r="S48" s="1325"/>
      <c r="T48" s="1325"/>
      <c r="U48" s="1325"/>
      <c r="V48" s="1325"/>
      <c r="W48" s="127">
        <f>IF(Ф4Заполн!R48&gt;=0,,")")</f>
        <v>0</v>
      </c>
      <c r="X48" s="128">
        <f>IF(Ф4Заполн!Y48&gt;=0,,"(")</f>
        <v>0</v>
      </c>
      <c r="Y48" s="1325" t="str">
        <f>IF(Ф4Заполн!Y48&lt;&gt;0,ABS(Ф4Заполн!Y48),"-")</f>
        <v>-</v>
      </c>
      <c r="Z48" s="1325"/>
      <c r="AA48" s="1325"/>
      <c r="AB48" s="1325"/>
      <c r="AC48" s="127">
        <f>IF(Ф4Заполн!Y48&gt;=0,,")")</f>
        <v>0</v>
      </c>
      <c r="AD48" s="128">
        <f>IF(Ф4Заполн!AE48&gt;=0,,"(")</f>
        <v>0</v>
      </c>
      <c r="AE48" s="1325" t="str">
        <f>IF(Ф4Заполн!AE48&lt;&gt;0,ABS(Ф4Заполн!AE48),"-")</f>
        <v>-</v>
      </c>
      <c r="AF48" s="1325"/>
      <c r="AG48" s="1325"/>
      <c r="AH48" s="1325"/>
      <c r="AI48" s="1325"/>
      <c r="AJ48" s="127">
        <f>IF(Ф4Заполн!AE48&gt;=0,,")")</f>
        <v>0</v>
      </c>
      <c r="AK48" s="128">
        <f>IF(Ф4Заполн!AL48&gt;=0,,"(")</f>
        <v>0</v>
      </c>
      <c r="AL48" s="1325" t="str">
        <f>IF(Ф4Заполн!AL48&lt;&gt;0,ABS(Ф4Заполн!AL48),"-")</f>
        <v>-</v>
      </c>
      <c r="AM48" s="1325"/>
      <c r="AN48" s="1325"/>
      <c r="AO48" s="1325"/>
      <c r="AP48" s="127">
        <f>IF(Ф4Заполн!AL48&gt;=0,,")")</f>
        <v>0</v>
      </c>
      <c r="AQ48" s="128">
        <f>IF(Ф4Заполн!AR48&gt;=0,,"(")</f>
        <v>0</v>
      </c>
      <c r="AR48" s="1325" t="str">
        <f>IF(Ф4Заполн!AR48&lt;&gt;0,ABS(Ф4Заполн!AR48),"-")</f>
        <v>-</v>
      </c>
      <c r="AS48" s="1325"/>
      <c r="AT48" s="1325"/>
      <c r="AU48" s="1325"/>
      <c r="AV48" s="1325"/>
      <c r="AW48" s="127">
        <f>IF(Ф4Заполн!AR48&gt;=0,,")")</f>
        <v>0</v>
      </c>
      <c r="AX48" s="128">
        <f>IF(Ф4Заполн!AY48&gt;=0,,"(")</f>
        <v>0</v>
      </c>
      <c r="AY48" s="1325" t="str">
        <f>IF(Ф4Заполн!AY48&lt;&gt;0,ABS(Ф4Заполн!AY48),"-")</f>
        <v>-</v>
      </c>
      <c r="AZ48" s="1325"/>
      <c r="BA48" s="1325"/>
      <c r="BB48" s="1325"/>
      <c r="BC48" s="1325"/>
      <c r="BD48" s="127">
        <f>IF(Ф4Заполн!AY48&gt;=0,,")")</f>
        <v>0</v>
      </c>
      <c r="BE48" s="128">
        <f>IF(Ф4Заполн!BF48&gt;=0,,"(")</f>
        <v>0</v>
      </c>
      <c r="BF48" s="1325" t="str">
        <f>IF(Ф4Заполн!BF48&lt;&gt;0,ABS(Ф4Заполн!BF48),"-")</f>
        <v>-</v>
      </c>
      <c r="BG48" s="1325"/>
      <c r="BH48" s="1325"/>
      <c r="BI48" s="1325"/>
      <c r="BJ48" s="127">
        <f>IF(Ф4Заполн!BF48&gt;=0,,")")</f>
        <v>0</v>
      </c>
      <c r="BK48" s="128">
        <f>IF(Ф4Заполн!BL48&gt;=0,,"(")</f>
        <v>0</v>
      </c>
      <c r="BL48" s="1325" t="str">
        <f>IF(Ф4Заполн!BL48&lt;&gt;0,ABS(Ф4Заполн!BL48),"-")</f>
        <v>-</v>
      </c>
      <c r="BM48" s="1325"/>
      <c r="BN48" s="1325"/>
      <c r="BO48" s="1325"/>
      <c r="BP48" s="1325"/>
      <c r="BQ48" s="1325"/>
      <c r="BR48" s="1325"/>
      <c r="BS48" s="127">
        <f>IF(Ф4Заполн!BL48&gt;=0,,")")</f>
        <v>0</v>
      </c>
      <c r="BT48" s="64"/>
      <c r="BU48" s="64"/>
    </row>
    <row r="49" spans="1:73" s="3" customFormat="1" x14ac:dyDescent="0.2">
      <c r="A49" s="1359" t="s">
        <v>319</v>
      </c>
      <c r="B49" s="1359"/>
      <c r="C49" s="1359"/>
      <c r="D49" s="1359"/>
      <c r="E49" s="1359"/>
      <c r="F49" s="1359"/>
      <c r="G49" s="1359"/>
      <c r="H49" s="1359"/>
      <c r="I49" s="1359"/>
      <c r="J49" s="1359"/>
      <c r="K49" s="1359"/>
      <c r="L49" s="1360">
        <v>4295</v>
      </c>
      <c r="M49" s="1360"/>
      <c r="N49" s="1360"/>
      <c r="O49" s="1360"/>
      <c r="P49" s="372">
        <f>Ф4Заполн!P49</f>
        <v>0</v>
      </c>
      <c r="Q49" s="126">
        <f>IF(Ф4Заполн!R49&gt;=0,,"(")</f>
        <v>0</v>
      </c>
      <c r="R49" s="1325">
        <f>IF(Ф4Заполн!R49&lt;&gt;0,ABS(Ф4Заполн!R49),"-")</f>
        <v>8500</v>
      </c>
      <c r="S49" s="1325"/>
      <c r="T49" s="1325"/>
      <c r="U49" s="1325"/>
      <c r="V49" s="1325"/>
      <c r="W49" s="127">
        <f>IF(Ф4Заполн!R49&gt;=0,,")")</f>
        <v>0</v>
      </c>
      <c r="X49" s="128">
        <f>IF(Ф4Заполн!Y49&gt;=0,,"(")</f>
        <v>0</v>
      </c>
      <c r="Y49" s="1325" t="str">
        <f>IF(Ф4Заполн!Y49&lt;&gt;0,ABS(Ф4Заполн!Y49),"-")</f>
        <v>-</v>
      </c>
      <c r="Z49" s="1325"/>
      <c r="AA49" s="1325"/>
      <c r="AB49" s="1325"/>
      <c r="AC49" s="127">
        <f>IF(Ф4Заполн!Y49&gt;=0,,")")</f>
        <v>0</v>
      </c>
      <c r="AD49" s="128">
        <f>IF(Ф4Заполн!AE49&gt;=0,,"(")</f>
        <v>0</v>
      </c>
      <c r="AE49" s="1325" t="str">
        <f>IF(Ф4Заполн!AE49&lt;&gt;0,ABS(Ф4Заполн!AE49),"-")</f>
        <v>-</v>
      </c>
      <c r="AF49" s="1325"/>
      <c r="AG49" s="1325"/>
      <c r="AH49" s="1325"/>
      <c r="AI49" s="1325"/>
      <c r="AJ49" s="127">
        <f>IF(Ф4Заполн!AE49&gt;=0,,")")</f>
        <v>0</v>
      </c>
      <c r="AK49" s="128">
        <f>IF(Ф4Заполн!AL49&gt;=0,,"(")</f>
        <v>0</v>
      </c>
      <c r="AL49" s="1325" t="str">
        <f>IF(Ф4Заполн!AL49&lt;&gt;0,ABS(Ф4Заполн!AL49),"-")</f>
        <v>-</v>
      </c>
      <c r="AM49" s="1325"/>
      <c r="AN49" s="1325"/>
      <c r="AO49" s="1325"/>
      <c r="AP49" s="127">
        <f>IF(Ф4Заполн!AL49&gt;=0,,")")</f>
        <v>0</v>
      </c>
      <c r="AQ49" s="128">
        <f>IF(Ф4Заполн!AR49&gt;=0,,"(")</f>
        <v>0</v>
      </c>
      <c r="AR49" s="1325">
        <f>IF(Ф4Заполн!AR49&lt;&gt;0,ABS(Ф4Заполн!AR49),"-")</f>
        <v>184</v>
      </c>
      <c r="AS49" s="1325"/>
      <c r="AT49" s="1325"/>
      <c r="AU49" s="1325"/>
      <c r="AV49" s="1325"/>
      <c r="AW49" s="127">
        <f>IF(Ф4Заполн!AR49&gt;=0,,")")</f>
        <v>0</v>
      </c>
      <c r="AX49" s="128">
        <f>IF(Ф4Заполн!AY49&gt;=0,,"(")</f>
        <v>0</v>
      </c>
      <c r="AY49" s="1325" t="str">
        <f>IF(Ф4Заполн!AY49&lt;&gt;0,ABS(Ф4Заполн!AY49),"-")</f>
        <v>-</v>
      </c>
      <c r="AZ49" s="1325"/>
      <c r="BA49" s="1325"/>
      <c r="BB49" s="1325"/>
      <c r="BC49" s="1325"/>
      <c r="BD49" s="127">
        <f>IF(Ф4Заполн!AY49&gt;=0,,")")</f>
        <v>0</v>
      </c>
      <c r="BE49" s="128">
        <f>IF(Ф4Заполн!BF49&gt;=0,,"(")</f>
        <v>0</v>
      </c>
      <c r="BF49" s="1325" t="str">
        <f>IF(Ф4Заполн!BF49&lt;&gt;0,ABS(Ф4Заполн!BF49),"-")</f>
        <v>-</v>
      </c>
      <c r="BG49" s="1325"/>
      <c r="BH49" s="1325"/>
      <c r="BI49" s="1325"/>
      <c r="BJ49" s="127">
        <f>IF(Ф4Заполн!BF49&gt;=0,,")")</f>
        <v>0</v>
      </c>
      <c r="BK49" s="128">
        <f>IF(Ф4Заполн!BL49&gt;=0,,"(")</f>
        <v>0</v>
      </c>
      <c r="BL49" s="1325">
        <f>IF(Ф4Заполн!BL49&lt;&gt;0,ABS(Ф4Заполн!BL49),"-")</f>
        <v>8684</v>
      </c>
      <c r="BM49" s="1325"/>
      <c r="BN49" s="1325"/>
      <c r="BO49" s="1325"/>
      <c r="BP49" s="1325"/>
      <c r="BQ49" s="1325"/>
      <c r="BR49" s="1325"/>
      <c r="BS49" s="127">
        <f>IF(Ф4Заполн!BL49&gt;=0,,")")</f>
        <v>0</v>
      </c>
      <c r="BT49" s="64"/>
      <c r="BU49" s="64"/>
    </row>
    <row r="50" spans="1:73" s="3" customFormat="1" x14ac:dyDescent="0.2">
      <c r="A50" s="1348" t="s">
        <v>297</v>
      </c>
      <c r="B50" s="1349"/>
      <c r="C50" s="1349"/>
      <c r="D50" s="1349"/>
      <c r="E50" s="1349"/>
      <c r="F50" s="1349"/>
      <c r="G50" s="1349"/>
      <c r="H50" s="1349"/>
      <c r="I50" s="1349"/>
      <c r="J50" s="1349"/>
      <c r="K50" s="1350"/>
      <c r="L50" s="1351">
        <v>4300</v>
      </c>
      <c r="M50" s="1352"/>
      <c r="N50" s="1352"/>
      <c r="O50" s="1353"/>
      <c r="P50" s="834" t="str">
        <f>Ф4Заполн!P50</f>
        <v>10,11, 12</v>
      </c>
      <c r="Q50" s="1314">
        <f>IF(Ф4Заполн!R50&gt;=0,,"(")</f>
        <v>0</v>
      </c>
      <c r="R50" s="1357">
        <f>IF(Ф4Заполн!R50&lt;&gt;0,ABS(Ф4Заполн!R50),"-")</f>
        <v>18600</v>
      </c>
      <c r="S50" s="1357"/>
      <c r="T50" s="1357"/>
      <c r="U50" s="1357"/>
      <c r="V50" s="1357"/>
      <c r="W50" s="1316">
        <f>IF(Ф4Заполн!R50&gt;=0,,")")</f>
        <v>0</v>
      </c>
      <c r="X50" s="1300">
        <f>IF(Ф4Заполн!Y50&gt;=0,,"(")</f>
        <v>0</v>
      </c>
      <c r="Y50" s="1302" t="str">
        <f>IF(Ф4Заполн!Y50&lt;&gt;0,ABS(Ф4Заполн!Y50),"-")</f>
        <v>-</v>
      </c>
      <c r="Z50" s="1302"/>
      <c r="AA50" s="1302"/>
      <c r="AB50" s="1302"/>
      <c r="AC50" s="1298">
        <f>IF(Ф4Заполн!Y50&gt;=0,,")")</f>
        <v>0</v>
      </c>
      <c r="AD50" s="1300">
        <f>IF(Ф4Заполн!AE50&gt;=0,,"(")</f>
        <v>0</v>
      </c>
      <c r="AE50" s="1302" t="str">
        <f>IF(Ф4Заполн!AE50&lt;&gt;0,ABS(Ф4Заполн!AE50),"-")</f>
        <v>-</v>
      </c>
      <c r="AF50" s="1302"/>
      <c r="AG50" s="1302"/>
      <c r="AH50" s="1302"/>
      <c r="AI50" s="1302"/>
      <c r="AJ50" s="1298">
        <f>IF(Ф4Заполн!AE50&gt;=0,,")")</f>
        <v>0</v>
      </c>
      <c r="AK50" s="1300">
        <f>IF(Ф4Заполн!AL50&gt;=0,,"(")</f>
        <v>0</v>
      </c>
      <c r="AL50" s="1302">
        <f>IF(Ф4Заполн!AL50&lt;&gt;0,ABS(Ф4Заполн!AL50),"-")</f>
        <v>36</v>
      </c>
      <c r="AM50" s="1302"/>
      <c r="AN50" s="1302"/>
      <c r="AO50" s="1302"/>
      <c r="AP50" s="1298">
        <f>IF(Ф4Заполн!AL50&gt;=0,,")")</f>
        <v>0</v>
      </c>
      <c r="AQ50" s="1300" t="str">
        <f>IF(Ф4Заполн!AR50&gt;=0,,"(")</f>
        <v>(</v>
      </c>
      <c r="AR50" s="1302">
        <f>IF(Ф4Заполн!AR50&lt;&gt;0,ABS(Ф4Заполн!AR50),"-")</f>
        <v>3748</v>
      </c>
      <c r="AS50" s="1302"/>
      <c r="AT50" s="1302"/>
      <c r="AU50" s="1302"/>
      <c r="AV50" s="1302"/>
      <c r="AW50" s="1298" t="str">
        <f>IF(Ф4Заполн!AR50&gt;=0,,")")</f>
        <v>)</v>
      </c>
      <c r="AX50" s="1300">
        <f>IF(Ф4Заполн!AY50&gt;=0,,"(")</f>
        <v>0</v>
      </c>
      <c r="AY50" s="1302" t="str">
        <f>IF(Ф4Заполн!AY50&lt;&gt;0,ABS(Ф4Заполн!AY50),"-")</f>
        <v>-</v>
      </c>
      <c r="AZ50" s="1302"/>
      <c r="BA50" s="1302"/>
      <c r="BB50" s="1302"/>
      <c r="BC50" s="1302"/>
      <c r="BD50" s="1298">
        <f>IF(Ф4Заполн!AY50&gt;=0,,")")</f>
        <v>0</v>
      </c>
      <c r="BE50" s="1300">
        <f>IF(Ф4Заполн!BF50&gt;=0,,"(")</f>
        <v>0</v>
      </c>
      <c r="BF50" s="1302" t="str">
        <f>IF(Ф4Заполн!BF50&lt;&gt;0,ABS(Ф4Заполн!BF50),"-")</f>
        <v>-</v>
      </c>
      <c r="BG50" s="1302"/>
      <c r="BH50" s="1302"/>
      <c r="BI50" s="1302"/>
      <c r="BJ50" s="1298">
        <f>IF(Ф4Заполн!BF50&gt;=0,,")")</f>
        <v>0</v>
      </c>
      <c r="BK50" s="1300">
        <f>IF(Ф4Заполн!BL50&gt;=0,,"(")</f>
        <v>0</v>
      </c>
      <c r="BL50" s="1302">
        <f>IF(Ф4Заполн!BL50&lt;&gt;0,ABS(Ф4Заполн!BL50),"-")</f>
        <v>14888</v>
      </c>
      <c r="BM50" s="1302"/>
      <c r="BN50" s="1302"/>
      <c r="BO50" s="1302"/>
      <c r="BP50" s="1302"/>
      <c r="BQ50" s="1302"/>
      <c r="BR50" s="1302"/>
      <c r="BS50" s="1298">
        <f>IF(Ф4Заполн!BL50&gt;=0,,")")</f>
        <v>0</v>
      </c>
      <c r="BT50" s="65"/>
      <c r="BU50" s="65"/>
    </row>
    <row r="51" spans="1:73" s="3" customFormat="1" x14ac:dyDescent="0.2">
      <c r="A51" s="1364" t="s">
        <v>320</v>
      </c>
      <c r="B51" s="1365"/>
      <c r="C51" s="1365"/>
      <c r="D51" s="1365"/>
      <c r="E51" s="1365"/>
      <c r="F51" s="1365"/>
      <c r="G51" s="1365"/>
      <c r="H51" s="1365"/>
      <c r="I51" s="1365"/>
      <c r="J51" s="1365"/>
      <c r="K51" s="1366"/>
      <c r="L51" s="1354"/>
      <c r="M51" s="1355"/>
      <c r="N51" s="1355"/>
      <c r="O51" s="1356"/>
      <c r="P51" s="835"/>
      <c r="Q51" s="1315"/>
      <c r="R51" s="1358"/>
      <c r="S51" s="1358"/>
      <c r="T51" s="1358"/>
      <c r="U51" s="1358"/>
      <c r="V51" s="1358"/>
      <c r="W51" s="1317"/>
      <c r="X51" s="1301"/>
      <c r="Y51" s="1303"/>
      <c r="Z51" s="1303"/>
      <c r="AA51" s="1303"/>
      <c r="AB51" s="1303"/>
      <c r="AC51" s="1299"/>
      <c r="AD51" s="1301"/>
      <c r="AE51" s="1303"/>
      <c r="AF51" s="1303"/>
      <c r="AG51" s="1303"/>
      <c r="AH51" s="1303"/>
      <c r="AI51" s="1303"/>
      <c r="AJ51" s="1299"/>
      <c r="AK51" s="1301"/>
      <c r="AL51" s="1303"/>
      <c r="AM51" s="1303"/>
      <c r="AN51" s="1303"/>
      <c r="AO51" s="1303"/>
      <c r="AP51" s="1299"/>
      <c r="AQ51" s="1301"/>
      <c r="AR51" s="1303"/>
      <c r="AS51" s="1303"/>
      <c r="AT51" s="1303"/>
      <c r="AU51" s="1303"/>
      <c r="AV51" s="1303"/>
      <c r="AW51" s="1299"/>
      <c r="AX51" s="1301"/>
      <c r="AY51" s="1303"/>
      <c r="AZ51" s="1303"/>
      <c r="BA51" s="1303"/>
      <c r="BB51" s="1303"/>
      <c r="BC51" s="1303"/>
      <c r="BD51" s="1299"/>
      <c r="BE51" s="1301"/>
      <c r="BF51" s="1303"/>
      <c r="BG51" s="1303"/>
      <c r="BH51" s="1303"/>
      <c r="BI51" s="1303"/>
      <c r="BJ51" s="1299"/>
      <c r="BK51" s="1301"/>
      <c r="BL51" s="1303"/>
      <c r="BM51" s="1303"/>
      <c r="BN51" s="1303"/>
      <c r="BO51" s="1303"/>
      <c r="BP51" s="1303"/>
      <c r="BQ51" s="1303"/>
      <c r="BR51" s="1303"/>
      <c r="BS51" s="1299"/>
      <c r="BT51" s="65"/>
      <c r="BU51" s="65"/>
    </row>
    <row r="52" spans="1:73" s="3" customFormat="1" ht="19.5" customHeight="1" x14ac:dyDescent="0.2">
      <c r="B52" s="38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F52" s="135"/>
      <c r="AG52" s="135"/>
      <c r="AH52" s="135"/>
      <c r="AI52" s="135"/>
      <c r="AJ52" s="135"/>
      <c r="AK52" s="135"/>
      <c r="AL52" s="135"/>
      <c r="AM52" s="135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136"/>
      <c r="BN52" s="136"/>
      <c r="BO52" s="136"/>
      <c r="BP52" s="136"/>
      <c r="BQ52" s="136"/>
      <c r="BR52" s="66"/>
      <c r="BS52" s="66"/>
      <c r="BT52" s="66"/>
      <c r="BU52" s="66"/>
    </row>
    <row r="53" spans="1:73" ht="33" customHeight="1" x14ac:dyDescent="0.2">
      <c r="B53" s="1367" t="s">
        <v>184</v>
      </c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67"/>
      <c r="N53" s="67"/>
      <c r="O53" s="67"/>
      <c r="P53" s="67"/>
      <c r="Q53" s="67"/>
      <c r="R53" s="67"/>
      <c r="S53" s="1363"/>
      <c r="T53" s="1363"/>
      <c r="U53" s="1363"/>
      <c r="V53" s="1363"/>
      <c r="W53" s="1363"/>
      <c r="X53" s="1363"/>
      <c r="Y53" s="1363"/>
      <c r="Z53" s="1363"/>
      <c r="AA53" s="1363"/>
      <c r="AB53" s="1363"/>
      <c r="AC53" s="1363"/>
      <c r="AD53" s="1363"/>
      <c r="AE53" s="1363"/>
      <c r="AF53" s="1363"/>
      <c r="AG53" s="1363"/>
      <c r="AH53" s="67"/>
      <c r="AI53" s="67"/>
      <c r="AJ53" s="1363" t="str">
        <f>Ф4Заполн!$AJ$53</f>
        <v>Чабаненко Євген Олекович</v>
      </c>
      <c r="AK53" s="1363"/>
      <c r="AL53" s="1363"/>
      <c r="AM53" s="1363"/>
      <c r="AN53" s="1363"/>
      <c r="AO53" s="1363"/>
      <c r="AP53" s="1363"/>
      <c r="AQ53" s="1363"/>
      <c r="AR53" s="1363"/>
      <c r="AS53" s="1363"/>
      <c r="AT53" s="1363"/>
      <c r="AU53" s="1363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66"/>
      <c r="BU53" s="66"/>
    </row>
    <row r="54" spans="1:73" ht="8.25" customHeight="1" x14ac:dyDescent="0.2">
      <c r="A54" s="111"/>
      <c r="B54" s="2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1361"/>
      <c r="T54" s="1361"/>
      <c r="U54" s="1361"/>
      <c r="V54" s="1361"/>
      <c r="W54" s="1361"/>
      <c r="X54" s="1361"/>
      <c r="Y54" s="1361"/>
      <c r="Z54" s="1361"/>
      <c r="AA54" s="1361"/>
      <c r="AB54" s="1361"/>
      <c r="AC54" s="1361"/>
      <c r="AD54" s="1361"/>
      <c r="AE54" s="1361"/>
      <c r="AF54" s="1361"/>
      <c r="AG54" s="1361"/>
      <c r="AH54" s="67"/>
      <c r="AI54" s="67"/>
      <c r="AJ54" s="1361"/>
      <c r="AK54" s="1361"/>
      <c r="AL54" s="1361"/>
      <c r="AM54" s="1361"/>
      <c r="AN54" s="1361"/>
      <c r="AO54" s="1361"/>
      <c r="AP54" s="1361"/>
      <c r="AQ54" s="1361"/>
      <c r="AR54" s="1361"/>
      <c r="AS54" s="1361"/>
      <c r="AT54" s="1361"/>
      <c r="AU54" s="1361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66"/>
      <c r="BU54" s="66"/>
    </row>
    <row r="55" spans="1:73" ht="17.25" customHeight="1" x14ac:dyDescent="0.2">
      <c r="B55" s="1362" t="s">
        <v>185</v>
      </c>
      <c r="C55" s="1362"/>
      <c r="D55" s="1362"/>
      <c r="E55" s="1362"/>
      <c r="F55" s="1362"/>
      <c r="G55" s="1362"/>
      <c r="H55" s="1362"/>
      <c r="I55" s="1362"/>
      <c r="J55" s="1362"/>
      <c r="K55" s="1362"/>
      <c r="L55" s="1362"/>
      <c r="M55" s="1362"/>
      <c r="N55" s="1362"/>
      <c r="O55" s="67"/>
      <c r="P55" s="67"/>
      <c r="Q55" s="67"/>
      <c r="R55" s="67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67"/>
      <c r="AI55" s="67"/>
      <c r="AJ55" s="1363" t="str">
        <f>Ф4Заполн!$AJ$55</f>
        <v>Горіна Нінель Борисівна</v>
      </c>
      <c r="AK55" s="1363"/>
      <c r="AL55" s="1363"/>
      <c r="AM55" s="1363"/>
      <c r="AN55" s="1363"/>
      <c r="AO55" s="1363"/>
      <c r="AP55" s="1363"/>
      <c r="AQ55" s="1363"/>
      <c r="AR55" s="1363"/>
      <c r="AS55" s="1363"/>
      <c r="AT55" s="1363"/>
      <c r="AU55" s="1363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66"/>
      <c r="BU55" s="66"/>
    </row>
    <row r="56" spans="1:73" ht="13.5" customHeight="1" x14ac:dyDescent="0.2">
      <c r="B56" s="2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40"/>
      <c r="AO56" s="40"/>
      <c r="AP56" s="40"/>
      <c r="AQ56" s="40"/>
      <c r="AR56" s="4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66"/>
      <c r="BU56" s="66"/>
    </row>
    <row r="57" spans="1:73" ht="13.5" customHeight="1" x14ac:dyDescent="0.2">
      <c r="B57" s="2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110"/>
      <c r="AO57" s="110"/>
      <c r="AP57" s="110"/>
      <c r="AQ57" s="110"/>
      <c r="AR57" s="110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9"/>
      <c r="BU57" s="69"/>
    </row>
    <row r="58" spans="1:73" ht="13.5" customHeight="1" x14ac:dyDescent="0.2">
      <c r="B58" s="2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2"/>
      <c r="AO58" s="2"/>
      <c r="AP58" s="2"/>
      <c r="AQ58" s="2"/>
      <c r="AR58" s="2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9"/>
      <c r="BU58" s="69"/>
    </row>
    <row r="59" spans="1:73" ht="13.5" customHeight="1" x14ac:dyDescent="0.2">
      <c r="B59" s="2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110"/>
      <c r="AO59" s="110"/>
      <c r="AP59" s="110"/>
      <c r="AQ59" s="110"/>
      <c r="AR59" s="110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54"/>
      <c r="BU59" s="54"/>
    </row>
    <row r="60" spans="1:73" ht="13.5" customHeight="1" x14ac:dyDescent="0.2">
      <c r="B60" s="2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66"/>
      <c r="BU60" s="66"/>
    </row>
    <row r="61" spans="1:73" ht="13.5" customHeight="1" x14ac:dyDescent="0.2">
      <c r="B61" s="2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66"/>
      <c r="BU61" s="66"/>
    </row>
    <row r="62" spans="1:73" ht="13.5" customHeight="1" x14ac:dyDescent="0.2">
      <c r="B62" s="2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2"/>
      <c r="AO62" s="2"/>
      <c r="AP62" s="2"/>
      <c r="AQ62" s="2"/>
      <c r="AR62" s="2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66"/>
      <c r="BU62" s="66"/>
    </row>
    <row r="63" spans="1:73" ht="13.5" customHeight="1" x14ac:dyDescent="0.2">
      <c r="B63" s="2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66"/>
      <c r="BU63" s="66"/>
    </row>
    <row r="64" spans="1:73" ht="13.5" customHeight="1" x14ac:dyDescent="0.2">
      <c r="B64" s="2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66"/>
      <c r="BU64" s="66"/>
    </row>
    <row r="65" spans="3:73" ht="13.5" customHeight="1" x14ac:dyDescent="0.2"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365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66"/>
      <c r="BU65" s="66"/>
    </row>
    <row r="66" spans="3:73" ht="13.5" customHeight="1" x14ac:dyDescent="0.2"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365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66"/>
      <c r="BU66" s="66"/>
    </row>
    <row r="67" spans="3:73" ht="13.5" customHeight="1" x14ac:dyDescent="0.2"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110"/>
      <c r="AW67" s="110"/>
      <c r="AX67" s="110"/>
      <c r="AY67" s="110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54"/>
      <c r="BU67" s="54"/>
    </row>
    <row r="68" spans="3:73" ht="13.5" customHeight="1" x14ac:dyDescent="0.2"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110"/>
      <c r="AW68" s="110"/>
      <c r="AX68" s="110"/>
      <c r="AY68" s="110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54"/>
      <c r="BU68" s="54"/>
    </row>
    <row r="69" spans="3:73" ht="13.5" customHeight="1" x14ac:dyDescent="0.2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110"/>
      <c r="AW69" s="110"/>
      <c r="AX69" s="110"/>
      <c r="AY69" s="110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54"/>
      <c r="BU69" s="54"/>
    </row>
    <row r="70" spans="3:73" ht="13.5" customHeight="1" x14ac:dyDescent="0.2"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110"/>
      <c r="AW70" s="110"/>
      <c r="AX70" s="110"/>
      <c r="AY70" s="110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54"/>
      <c r="BU70" s="54"/>
    </row>
    <row r="71" spans="3:73" ht="13.5" customHeight="1" x14ac:dyDescent="0.2"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110"/>
      <c r="AW71" s="110"/>
      <c r="AX71" s="110"/>
      <c r="AY71" s="110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54"/>
      <c r="BU71" s="54"/>
    </row>
    <row r="72" spans="3:73" ht="13.5" customHeight="1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38"/>
      <c r="BU72" s="38"/>
    </row>
    <row r="73" spans="3:73" ht="13.5" customHeight="1" x14ac:dyDescent="0.2"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38"/>
      <c r="BU73" s="38"/>
    </row>
    <row r="74" spans="3:73" ht="13.5" customHeight="1" x14ac:dyDescent="0.2">
      <c r="C74" s="70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38"/>
      <c r="BU74" s="38"/>
    </row>
    <row r="75" spans="3:73" ht="13.5" customHeight="1" x14ac:dyDescent="0.2"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38"/>
      <c r="BU75" s="38"/>
    </row>
    <row r="76" spans="3:73" ht="13.5" customHeight="1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38"/>
      <c r="BU76" s="38"/>
    </row>
    <row r="77" spans="3:73" ht="13.5" customHeight="1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38"/>
      <c r="BU77" s="38"/>
    </row>
    <row r="78" spans="3:73" ht="13.5" customHeight="1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38"/>
      <c r="BU78" s="38"/>
    </row>
    <row r="79" spans="3:73" ht="13.5" customHeight="1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38"/>
      <c r="BU79" s="38"/>
    </row>
    <row r="80" spans="3:73" ht="13.5" customHeight="1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38"/>
      <c r="BU80" s="38"/>
    </row>
    <row r="81" spans="3:73" ht="13.5" customHeight="1" x14ac:dyDescent="0.2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38"/>
      <c r="BU81" s="38"/>
    </row>
    <row r="82" spans="3:73" ht="13.5" customHeight="1" x14ac:dyDescent="0.2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38"/>
      <c r="BU82" s="38"/>
    </row>
    <row r="83" spans="3:73" ht="13.5" customHeight="1" x14ac:dyDescent="0.2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38"/>
      <c r="BU83" s="38"/>
    </row>
    <row r="84" spans="3:73" ht="13.5" customHeight="1" x14ac:dyDescent="0.2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38"/>
      <c r="BU84" s="38"/>
    </row>
    <row r="85" spans="3:73" ht="13.5" customHeight="1" x14ac:dyDescent="0.2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38"/>
      <c r="BU85" s="38"/>
    </row>
    <row r="86" spans="3:73" ht="13.5" customHeight="1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38"/>
      <c r="BU86" s="38"/>
    </row>
    <row r="87" spans="3:73" ht="13.5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38"/>
      <c r="BU87" s="38"/>
    </row>
    <row r="88" spans="3:73" ht="13.5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38"/>
      <c r="BU88" s="38"/>
    </row>
    <row r="89" spans="3:73" ht="13.5" customHeight="1" x14ac:dyDescent="0.2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38"/>
      <c r="BU89" s="38"/>
    </row>
    <row r="90" spans="3:73" ht="13.5" customHeight="1" x14ac:dyDescent="0.2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38"/>
      <c r="BU90" s="38"/>
    </row>
    <row r="91" spans="3:73" ht="13.5" customHeight="1" x14ac:dyDescent="0.2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38"/>
      <c r="BU91" s="38"/>
    </row>
    <row r="92" spans="3:73" ht="13.5" customHeight="1" x14ac:dyDescent="0.2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38"/>
      <c r="BU92" s="38"/>
    </row>
    <row r="93" spans="3:73" ht="13.5" customHeight="1" x14ac:dyDescent="0.2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38"/>
      <c r="BU93" s="38"/>
    </row>
    <row r="94" spans="3:73" ht="13.5" customHeight="1" x14ac:dyDescent="0.2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38"/>
      <c r="BU94" s="38"/>
    </row>
    <row r="95" spans="3:73" ht="13.5" customHeight="1" x14ac:dyDescent="0.2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38"/>
      <c r="BU95" s="38"/>
    </row>
    <row r="96" spans="3:73" ht="13.5" customHeight="1" x14ac:dyDescent="0.2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38"/>
      <c r="BU96" s="38"/>
    </row>
    <row r="97" spans="3:73" ht="13.5" customHeight="1" x14ac:dyDescent="0.2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38"/>
      <c r="BU97" s="38"/>
    </row>
    <row r="98" spans="3:73" ht="13.5" customHeight="1" x14ac:dyDescent="0.2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38"/>
      <c r="BU98" s="38"/>
    </row>
    <row r="99" spans="3:73" ht="13.5" customHeight="1" x14ac:dyDescent="0.2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38"/>
      <c r="BU99" s="38"/>
    </row>
    <row r="100" spans="3:73" ht="13.5" customHeight="1" x14ac:dyDescent="0.2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38"/>
      <c r="BU100" s="38"/>
    </row>
    <row r="101" spans="3:73" ht="13.5" customHeight="1" x14ac:dyDescent="0.2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38"/>
      <c r="BU101" s="38"/>
    </row>
    <row r="102" spans="3:73" ht="13.5" customHeight="1" x14ac:dyDescent="0.2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38"/>
      <c r="BU102" s="38"/>
    </row>
    <row r="103" spans="3:73" ht="13.5" customHeight="1" x14ac:dyDescent="0.2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38"/>
      <c r="BU103" s="38"/>
    </row>
    <row r="104" spans="3:73" ht="13.5" customHeight="1" x14ac:dyDescent="0.2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38"/>
      <c r="BU104" s="38"/>
    </row>
    <row r="105" spans="3:73" ht="13.5" customHeight="1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38"/>
      <c r="BU105" s="38"/>
    </row>
    <row r="106" spans="3:73" ht="13.5" customHeight="1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38"/>
      <c r="BU106" s="38"/>
    </row>
    <row r="107" spans="3:73" ht="13.5" customHeight="1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38"/>
      <c r="BU107" s="38"/>
    </row>
    <row r="108" spans="3:73" ht="13.5" customHeight="1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38"/>
      <c r="BU108" s="38"/>
    </row>
    <row r="109" spans="3:73" ht="13.5" customHeight="1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38"/>
      <c r="BU109" s="38"/>
    </row>
    <row r="110" spans="3:73" ht="13.5" customHeight="1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38"/>
      <c r="BU110" s="38"/>
    </row>
    <row r="111" spans="3:73" ht="13.5" customHeight="1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38"/>
      <c r="BU111" s="38"/>
    </row>
    <row r="112" spans="3:73" ht="13.5" customHeight="1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38"/>
      <c r="BU112" s="38"/>
    </row>
    <row r="113" spans="3:73" ht="13.5" customHeight="1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38"/>
      <c r="BU113" s="38"/>
    </row>
    <row r="114" spans="3:73" ht="13.5" customHeight="1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38"/>
      <c r="BU114" s="38"/>
    </row>
    <row r="115" spans="3:73" ht="13.5" customHeight="1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38"/>
      <c r="BU115" s="38"/>
    </row>
    <row r="116" spans="3:73" ht="13.5" customHeight="1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38"/>
      <c r="BU116" s="38"/>
    </row>
    <row r="117" spans="3:73" ht="13.5" customHeight="1" x14ac:dyDescent="0.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38"/>
      <c r="BU117" s="38"/>
    </row>
    <row r="118" spans="3:73" ht="13.5" customHeight="1" x14ac:dyDescent="0.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38"/>
      <c r="BU118" s="38"/>
    </row>
    <row r="119" spans="3:73" ht="13.5" customHeight="1" x14ac:dyDescent="0.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38"/>
      <c r="BU119" s="38"/>
    </row>
    <row r="120" spans="3:73" ht="13.5" customHeight="1" x14ac:dyDescent="0.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38"/>
      <c r="BU120" s="38"/>
    </row>
    <row r="121" spans="3:73" ht="13.5" customHeight="1" x14ac:dyDescent="0.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38"/>
      <c r="BU121" s="38"/>
    </row>
    <row r="122" spans="3:73" ht="13.5" customHeight="1" x14ac:dyDescent="0.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38"/>
      <c r="BU122" s="38"/>
    </row>
    <row r="123" spans="3:73" ht="13.5" customHeight="1" x14ac:dyDescent="0.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38"/>
      <c r="BU123" s="38"/>
    </row>
    <row r="124" spans="3:73" ht="13.5" customHeight="1" x14ac:dyDescent="0.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38"/>
      <c r="BU124" s="38"/>
    </row>
    <row r="125" spans="3:73" ht="13.5" customHeight="1" x14ac:dyDescent="0.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38"/>
      <c r="BU125" s="38"/>
    </row>
    <row r="126" spans="3:73" ht="13.5" customHeight="1" x14ac:dyDescent="0.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38"/>
      <c r="BU126" s="38"/>
    </row>
    <row r="127" spans="3:73" ht="13.5" customHeight="1" x14ac:dyDescent="0.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38"/>
      <c r="BU127" s="38"/>
    </row>
    <row r="128" spans="3:73" ht="13.5" customHeight="1" x14ac:dyDescent="0.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38"/>
      <c r="BU128" s="38"/>
    </row>
    <row r="129" spans="1:121" ht="13.5" customHeight="1" x14ac:dyDescent="0.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38"/>
      <c r="BU129" s="38"/>
    </row>
    <row r="130" spans="1:121" ht="13.5" customHeight="1" x14ac:dyDescent="0.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38"/>
      <c r="BU130" s="38"/>
    </row>
    <row r="131" spans="1:121" ht="13.5" customHeight="1" x14ac:dyDescent="0.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38"/>
      <c r="BU131" s="38"/>
    </row>
    <row r="132" spans="1:121" ht="13.5" customHeight="1" x14ac:dyDescent="0.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38"/>
      <c r="BU132" s="38"/>
    </row>
    <row r="133" spans="1:121" ht="13.5" customHeight="1" x14ac:dyDescent="0.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38"/>
      <c r="BU133" s="38"/>
    </row>
    <row r="134" spans="1:121" ht="13.5" customHeight="1" x14ac:dyDescent="0.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38"/>
      <c r="BU134" s="38"/>
    </row>
    <row r="135" spans="1:121" ht="13.5" customHeight="1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38"/>
      <c r="BU135" s="38"/>
    </row>
    <row r="136" spans="1:121" ht="13.5" customHeight="1" x14ac:dyDescent="0.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38"/>
      <c r="BU136" s="38"/>
    </row>
    <row r="137" spans="1:121" ht="13.5" customHeight="1" x14ac:dyDescent="0.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38"/>
      <c r="BU137" s="38"/>
    </row>
    <row r="138" spans="1:121" ht="13.5" customHeight="1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38"/>
      <c r="BU138" s="38"/>
    </row>
    <row r="139" spans="1:121" s="4" customFormat="1" ht="13.5" customHeight="1" x14ac:dyDescent="0.2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38"/>
      <c r="BU139" s="38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</row>
    <row r="140" spans="1:121" s="4" customFormat="1" ht="13.5" customHeight="1" x14ac:dyDescent="0.2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38"/>
      <c r="BU140" s="38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</row>
    <row r="141" spans="1:121" s="4" customFormat="1" ht="13.5" customHeight="1" x14ac:dyDescent="0.2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38"/>
      <c r="BU141" s="38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</row>
    <row r="142" spans="1:121" s="4" customFormat="1" ht="13.5" customHeight="1" x14ac:dyDescent="0.2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38"/>
      <c r="BU142" s="38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</row>
    <row r="143" spans="1:121" s="4" customFormat="1" x14ac:dyDescent="0.2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38"/>
      <c r="BU143" s="38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</row>
  </sheetData>
  <sheetProtection sheet="1" objects="1" scenarios="1" formatCells="0" formatColumns="0" formatRows="0"/>
  <mergeCells count="404">
    <mergeCell ref="BL27:BR27"/>
    <mergeCell ref="A27:K27"/>
    <mergeCell ref="L27:O27"/>
    <mergeCell ref="R27:V27"/>
    <mergeCell ref="Y27:AB27"/>
    <mergeCell ref="AE27:AI27"/>
    <mergeCell ref="AL27:AO27"/>
    <mergeCell ref="AR27:AV27"/>
    <mergeCell ref="AY27:BC27"/>
    <mergeCell ref="BF27:BI27"/>
    <mergeCell ref="BL25:BR25"/>
    <mergeCell ref="A26:K26"/>
    <mergeCell ref="L26:O26"/>
    <mergeCell ref="R26:V26"/>
    <mergeCell ref="Y26:AB26"/>
    <mergeCell ref="AE26:AI26"/>
    <mergeCell ref="AL26:AO26"/>
    <mergeCell ref="AR26:AV26"/>
    <mergeCell ref="AY26:BC26"/>
    <mergeCell ref="BF26:BI26"/>
    <mergeCell ref="BL26:BR26"/>
    <mergeCell ref="A25:K25"/>
    <mergeCell ref="L25:O25"/>
    <mergeCell ref="R25:V25"/>
    <mergeCell ref="Y25:AB25"/>
    <mergeCell ref="AE25:AI25"/>
    <mergeCell ref="AL25:AO25"/>
    <mergeCell ref="AR25:AV25"/>
    <mergeCell ref="AY25:BC25"/>
    <mergeCell ref="BF25:BI25"/>
    <mergeCell ref="Y23:AB23"/>
    <mergeCell ref="AE23:AI23"/>
    <mergeCell ref="AL23:AO23"/>
    <mergeCell ref="AR23:AV23"/>
    <mergeCell ref="AY23:BC23"/>
    <mergeCell ref="BF23:BI23"/>
    <mergeCell ref="BL23:BR23"/>
    <mergeCell ref="A24:K24"/>
    <mergeCell ref="L24:O24"/>
    <mergeCell ref="R24:V24"/>
    <mergeCell ref="Y24:AB24"/>
    <mergeCell ref="AE24:AI24"/>
    <mergeCell ref="AL24:AO24"/>
    <mergeCell ref="AR24:AV24"/>
    <mergeCell ref="AY24:BC24"/>
    <mergeCell ref="BF24:BI24"/>
    <mergeCell ref="BL24:BR24"/>
    <mergeCell ref="BK50:BK51"/>
    <mergeCell ref="BL50:BR51"/>
    <mergeCell ref="BS50:BS51"/>
    <mergeCell ref="A51:K51"/>
    <mergeCell ref="B53:L53"/>
    <mergeCell ref="S53:AG53"/>
    <mergeCell ref="AJ53:AU53"/>
    <mergeCell ref="AX50:AX51"/>
    <mergeCell ref="AY50:BC51"/>
    <mergeCell ref="BD50:BD51"/>
    <mergeCell ref="BE50:BE51"/>
    <mergeCell ref="BF50:BI51"/>
    <mergeCell ref="BJ50:BJ51"/>
    <mergeCell ref="AK50:AK51"/>
    <mergeCell ref="AL50:AO51"/>
    <mergeCell ref="AP50:AP51"/>
    <mergeCell ref="AQ50:AQ51"/>
    <mergeCell ref="AR50:AV51"/>
    <mergeCell ref="AW50:AW51"/>
    <mergeCell ref="AC50:AC51"/>
    <mergeCell ref="AD50:AD51"/>
    <mergeCell ref="S54:AG54"/>
    <mergeCell ref="AJ54:AU54"/>
    <mergeCell ref="A48:K48"/>
    <mergeCell ref="L48:O48"/>
    <mergeCell ref="R48:V48"/>
    <mergeCell ref="Y48:AB48"/>
    <mergeCell ref="AE48:AI48"/>
    <mergeCell ref="B55:N55"/>
    <mergeCell ref="S55:AG55"/>
    <mergeCell ref="AJ55:AU55"/>
    <mergeCell ref="BF49:BI49"/>
    <mergeCell ref="BL49:BR49"/>
    <mergeCell ref="A50:K50"/>
    <mergeCell ref="L50:O51"/>
    <mergeCell ref="Q50:Q51"/>
    <mergeCell ref="R50:V51"/>
    <mergeCell ref="W50:W51"/>
    <mergeCell ref="AL48:AO48"/>
    <mergeCell ref="AR48:AV48"/>
    <mergeCell ref="AY48:BC48"/>
    <mergeCell ref="BF48:BI48"/>
    <mergeCell ref="BL48:BR48"/>
    <mergeCell ref="A49:K49"/>
    <mergeCell ref="L49:O49"/>
    <mergeCell ref="R49:V49"/>
    <mergeCell ref="Y49:AB49"/>
    <mergeCell ref="AE49:AI49"/>
    <mergeCell ref="X50:X51"/>
    <mergeCell ref="Y50:AB51"/>
    <mergeCell ref="AE50:AI51"/>
    <mergeCell ref="AJ50:AJ51"/>
    <mergeCell ref="AL49:AO49"/>
    <mergeCell ref="AR49:AV49"/>
    <mergeCell ref="AY49:BC49"/>
    <mergeCell ref="BL46:BR46"/>
    <mergeCell ref="A47:K47"/>
    <mergeCell ref="L47:O47"/>
    <mergeCell ref="R47:V47"/>
    <mergeCell ref="Y47:AB47"/>
    <mergeCell ref="AE47:AI47"/>
    <mergeCell ref="AL47:AO47"/>
    <mergeCell ref="AR47:AV47"/>
    <mergeCell ref="AY47:BC47"/>
    <mergeCell ref="BF47:BI47"/>
    <mergeCell ref="BL47:BR47"/>
    <mergeCell ref="A46:K46"/>
    <mergeCell ref="L46:O46"/>
    <mergeCell ref="R46:V46"/>
    <mergeCell ref="Y46:AB46"/>
    <mergeCell ref="AE46:AI46"/>
    <mergeCell ref="AL46:AO46"/>
    <mergeCell ref="AR46:AV46"/>
    <mergeCell ref="AY46:BC46"/>
    <mergeCell ref="BF46:BI46"/>
    <mergeCell ref="BL44:BR44"/>
    <mergeCell ref="A45:K45"/>
    <mergeCell ref="L45:O45"/>
    <mergeCell ref="R45:V45"/>
    <mergeCell ref="Y45:AB45"/>
    <mergeCell ref="AE45:AI45"/>
    <mergeCell ref="AL45:AO45"/>
    <mergeCell ref="AR45:AV45"/>
    <mergeCell ref="AY45:BC45"/>
    <mergeCell ref="BF45:BI45"/>
    <mergeCell ref="BL45:BR45"/>
    <mergeCell ref="A44:K44"/>
    <mergeCell ref="L44:O44"/>
    <mergeCell ref="R44:V44"/>
    <mergeCell ref="Y44:AB44"/>
    <mergeCell ref="AE44:AI44"/>
    <mergeCell ref="AL44:AO44"/>
    <mergeCell ref="AR44:AV44"/>
    <mergeCell ref="AY44:BC44"/>
    <mergeCell ref="BF44:BI44"/>
    <mergeCell ref="BL40:BR40"/>
    <mergeCell ref="A43:K43"/>
    <mergeCell ref="L43:O43"/>
    <mergeCell ref="Q43:W43"/>
    <mergeCell ref="X43:AC43"/>
    <mergeCell ref="AD43:AJ43"/>
    <mergeCell ref="AK43:AP43"/>
    <mergeCell ref="AQ43:AW43"/>
    <mergeCell ref="AX43:BD43"/>
    <mergeCell ref="BE43:BJ43"/>
    <mergeCell ref="BK43:BS43"/>
    <mergeCell ref="A40:K40"/>
    <mergeCell ref="L40:O40"/>
    <mergeCell ref="R40:V40"/>
    <mergeCell ref="Y40:AB40"/>
    <mergeCell ref="AE40:AI40"/>
    <mergeCell ref="AL40:AO40"/>
    <mergeCell ref="AR40:AV40"/>
    <mergeCell ref="AY40:BC40"/>
    <mergeCell ref="BF40:BI40"/>
    <mergeCell ref="AR37:AV37"/>
    <mergeCell ref="AY37:BC37"/>
    <mergeCell ref="BF37:BI37"/>
    <mergeCell ref="BL37:BR37"/>
    <mergeCell ref="A38:K38"/>
    <mergeCell ref="L38:O39"/>
    <mergeCell ref="A39:K39"/>
    <mergeCell ref="R39:V39"/>
    <mergeCell ref="Y39:AB39"/>
    <mergeCell ref="AE39:AI39"/>
    <mergeCell ref="A37:K37"/>
    <mergeCell ref="L37:O37"/>
    <mergeCell ref="R37:V37"/>
    <mergeCell ref="Y37:AB37"/>
    <mergeCell ref="AE37:AI37"/>
    <mergeCell ref="AL37:AO37"/>
    <mergeCell ref="AL39:AO39"/>
    <mergeCell ref="AR39:AV39"/>
    <mergeCell ref="AY39:BC39"/>
    <mergeCell ref="BF39:BI39"/>
    <mergeCell ref="BL39:BR39"/>
    <mergeCell ref="AL36:AO36"/>
    <mergeCell ref="AR36:AV36"/>
    <mergeCell ref="AY36:BC36"/>
    <mergeCell ref="BF36:BI36"/>
    <mergeCell ref="BL36:BR36"/>
    <mergeCell ref="AR34:AV34"/>
    <mergeCell ref="AY34:BC34"/>
    <mergeCell ref="BF34:BI34"/>
    <mergeCell ref="BL34:BR34"/>
    <mergeCell ref="BL32:BR32"/>
    <mergeCell ref="A33:K33"/>
    <mergeCell ref="L33:O33"/>
    <mergeCell ref="R33:V33"/>
    <mergeCell ref="Y33:AB33"/>
    <mergeCell ref="AE33:AI33"/>
    <mergeCell ref="AL33:AO33"/>
    <mergeCell ref="A35:K35"/>
    <mergeCell ref="L35:O36"/>
    <mergeCell ref="BL35:BR35"/>
    <mergeCell ref="A36:K36"/>
    <mergeCell ref="R36:V36"/>
    <mergeCell ref="Y36:AB36"/>
    <mergeCell ref="AR33:AV33"/>
    <mergeCell ref="AY33:BC33"/>
    <mergeCell ref="BF33:BI33"/>
    <mergeCell ref="BL33:BR33"/>
    <mergeCell ref="A34:K34"/>
    <mergeCell ref="L34:O34"/>
    <mergeCell ref="R34:V34"/>
    <mergeCell ref="Y34:AB34"/>
    <mergeCell ref="AE34:AI34"/>
    <mergeCell ref="AL34:AO34"/>
    <mergeCell ref="AE36:AI36"/>
    <mergeCell ref="A32:K32"/>
    <mergeCell ref="L32:O32"/>
    <mergeCell ref="R32:V32"/>
    <mergeCell ref="Y32:AB32"/>
    <mergeCell ref="AE32:AI32"/>
    <mergeCell ref="AL32:AO32"/>
    <mergeCell ref="AR32:AV32"/>
    <mergeCell ref="AY32:BC32"/>
    <mergeCell ref="BF32:BI32"/>
    <mergeCell ref="BL30:BR30"/>
    <mergeCell ref="A31:K31"/>
    <mergeCell ref="L31:O31"/>
    <mergeCell ref="R31:V31"/>
    <mergeCell ref="Y31:AB31"/>
    <mergeCell ref="AE31:AI31"/>
    <mergeCell ref="AL31:AO31"/>
    <mergeCell ref="AR31:AV31"/>
    <mergeCell ref="AY31:BC31"/>
    <mergeCell ref="BF31:BI31"/>
    <mergeCell ref="BL31:BR31"/>
    <mergeCell ref="A30:K30"/>
    <mergeCell ref="L30:O30"/>
    <mergeCell ref="R30:V30"/>
    <mergeCell ref="Y30:AB30"/>
    <mergeCell ref="AE30:AI30"/>
    <mergeCell ref="AL30:AO30"/>
    <mergeCell ref="AR30:AV30"/>
    <mergeCell ref="AY30:BC30"/>
    <mergeCell ref="BF30:BI30"/>
    <mergeCell ref="BL22:BR22"/>
    <mergeCell ref="A28:K28"/>
    <mergeCell ref="L28:O29"/>
    <mergeCell ref="A29:K29"/>
    <mergeCell ref="R29:V29"/>
    <mergeCell ref="Y29:AB29"/>
    <mergeCell ref="AE29:AI29"/>
    <mergeCell ref="AL29:AO29"/>
    <mergeCell ref="AR29:AV29"/>
    <mergeCell ref="AY29:BC29"/>
    <mergeCell ref="BF29:BI29"/>
    <mergeCell ref="BL29:BR29"/>
    <mergeCell ref="A22:K22"/>
    <mergeCell ref="L22:O22"/>
    <mergeCell ref="R22:V22"/>
    <mergeCell ref="Y22:AB22"/>
    <mergeCell ref="AE22:AI22"/>
    <mergeCell ref="AL22:AO22"/>
    <mergeCell ref="AR22:AV22"/>
    <mergeCell ref="AY22:BC22"/>
    <mergeCell ref="BF22:BI22"/>
    <mergeCell ref="A23:K23"/>
    <mergeCell ref="L23:O23"/>
    <mergeCell ref="R23:V23"/>
    <mergeCell ref="BL20:BR20"/>
    <mergeCell ref="A21:K21"/>
    <mergeCell ref="L21:O21"/>
    <mergeCell ref="R21:V21"/>
    <mergeCell ref="Y21:AB21"/>
    <mergeCell ref="AE21:AI21"/>
    <mergeCell ref="AL21:AO21"/>
    <mergeCell ref="AR21:AV21"/>
    <mergeCell ref="AY21:BC21"/>
    <mergeCell ref="BF21:BI21"/>
    <mergeCell ref="BL21:BR21"/>
    <mergeCell ref="A20:K20"/>
    <mergeCell ref="L20:O20"/>
    <mergeCell ref="R20:V20"/>
    <mergeCell ref="Y20:AB20"/>
    <mergeCell ref="AE20:AI20"/>
    <mergeCell ref="AL20:AO20"/>
    <mergeCell ref="AR20:AV20"/>
    <mergeCell ref="AY20:BC20"/>
    <mergeCell ref="BF20:BI20"/>
    <mergeCell ref="BF18:BI18"/>
    <mergeCell ref="BL18:BR18"/>
    <mergeCell ref="A19:K19"/>
    <mergeCell ref="L19:O19"/>
    <mergeCell ref="R19:V19"/>
    <mergeCell ref="Y19:AB19"/>
    <mergeCell ref="AE19:AI19"/>
    <mergeCell ref="AL19:AO19"/>
    <mergeCell ref="AR19:AV19"/>
    <mergeCell ref="AY19:BC19"/>
    <mergeCell ref="BF19:BI19"/>
    <mergeCell ref="BL19:BR19"/>
    <mergeCell ref="A18:K18"/>
    <mergeCell ref="L18:O18"/>
    <mergeCell ref="R18:V18"/>
    <mergeCell ref="Y18:AB18"/>
    <mergeCell ref="AE18:AI18"/>
    <mergeCell ref="AL18:AO18"/>
    <mergeCell ref="AR18:AV18"/>
    <mergeCell ref="AY18:BC18"/>
    <mergeCell ref="A15:K15"/>
    <mergeCell ref="A16:K16"/>
    <mergeCell ref="L16:O17"/>
    <mergeCell ref="Q16:Q17"/>
    <mergeCell ref="R16:V17"/>
    <mergeCell ref="W16:W17"/>
    <mergeCell ref="X16:X17"/>
    <mergeCell ref="AX14:AX15"/>
    <mergeCell ref="AY14:BC15"/>
    <mergeCell ref="AK14:AK15"/>
    <mergeCell ref="AL14:AO15"/>
    <mergeCell ref="AP14:AP15"/>
    <mergeCell ref="AQ14:AQ15"/>
    <mergeCell ref="A17:K17"/>
    <mergeCell ref="A14:K14"/>
    <mergeCell ref="L14:O15"/>
    <mergeCell ref="Q14:Q15"/>
    <mergeCell ref="R14:V15"/>
    <mergeCell ref="W14:W15"/>
    <mergeCell ref="AY16:BC17"/>
    <mergeCell ref="Y16:AB17"/>
    <mergeCell ref="AC16:AC17"/>
    <mergeCell ref="AD16:AD17"/>
    <mergeCell ref="AE16:AI17"/>
    <mergeCell ref="P14:P15"/>
    <mergeCell ref="AJ16:AJ17"/>
    <mergeCell ref="AK16:AK17"/>
    <mergeCell ref="BK14:BK15"/>
    <mergeCell ref="BL14:BR15"/>
    <mergeCell ref="BS14:BS15"/>
    <mergeCell ref="BD14:BD15"/>
    <mergeCell ref="BE14:BE15"/>
    <mergeCell ref="BF14:BI15"/>
    <mergeCell ref="BJ14:BJ15"/>
    <mergeCell ref="BL16:BR17"/>
    <mergeCell ref="BS16:BS17"/>
    <mergeCell ref="BE16:BE17"/>
    <mergeCell ref="BF16:BI17"/>
    <mergeCell ref="BJ16:BJ17"/>
    <mergeCell ref="BK16:BK17"/>
    <mergeCell ref="AL16:AO17"/>
    <mergeCell ref="AP16:AP17"/>
    <mergeCell ref="AQ16:AQ17"/>
    <mergeCell ref="AR16:AV17"/>
    <mergeCell ref="AW16:AW17"/>
    <mergeCell ref="AX16:AX17"/>
    <mergeCell ref="BD16:BD17"/>
    <mergeCell ref="AR14:AV15"/>
    <mergeCell ref="AW14:AW15"/>
    <mergeCell ref="X14:X15"/>
    <mergeCell ref="Y14:AB15"/>
    <mergeCell ref="AC14:AC15"/>
    <mergeCell ref="AD14:AD15"/>
    <mergeCell ref="AE14:AI15"/>
    <mergeCell ref="AJ14:AJ15"/>
    <mergeCell ref="AK13:AP13"/>
    <mergeCell ref="AQ13:AW13"/>
    <mergeCell ref="AD12:AJ12"/>
    <mergeCell ref="AK12:AP12"/>
    <mergeCell ref="AQ12:AW12"/>
    <mergeCell ref="AX12:BD12"/>
    <mergeCell ref="BE12:BJ12"/>
    <mergeCell ref="BK12:BS12"/>
    <mergeCell ref="A13:K13"/>
    <mergeCell ref="L13:O13"/>
    <mergeCell ref="Q13:W13"/>
    <mergeCell ref="X13:AC13"/>
    <mergeCell ref="AD13:AJ13"/>
    <mergeCell ref="AX13:BD13"/>
    <mergeCell ref="BE13:BJ13"/>
    <mergeCell ref="BK13:BS13"/>
    <mergeCell ref="P16:P17"/>
    <mergeCell ref="P50:P51"/>
    <mergeCell ref="K5:AY5"/>
    <mergeCell ref="C7:BS7"/>
    <mergeCell ref="AC8:AD8"/>
    <mergeCell ref="AE8:AQ8"/>
    <mergeCell ref="AR8:AT8"/>
    <mergeCell ref="AU8:AW8"/>
    <mergeCell ref="BK2:BS2"/>
    <mergeCell ref="C3:BJ3"/>
    <mergeCell ref="BK3:BM3"/>
    <mergeCell ref="BN3:BP3"/>
    <mergeCell ref="BQ3:BS3"/>
    <mergeCell ref="B4:K4"/>
    <mergeCell ref="L4:AY4"/>
    <mergeCell ref="BB4:BJ4"/>
    <mergeCell ref="BK4:BS4"/>
    <mergeCell ref="AQ10:AX10"/>
    <mergeCell ref="AY10:BJ10"/>
    <mergeCell ref="BK10:BS10"/>
    <mergeCell ref="A12:K12"/>
    <mergeCell ref="L12:O12"/>
    <mergeCell ref="Q12:W12"/>
    <mergeCell ref="X12:AC12"/>
  </mergeCells>
  <pageMargins left="0.39370078740157483" right="0.39370078740157483" top="0.39370078740157483" bottom="0.39370078740157483" header="0.11811023622047245" footer="0.11811023622047245"/>
  <pageSetup paperSize="9" scale="65" orientation="portrait" blackAndWhite="1" r:id="rId1"/>
  <rowBreaks count="1" manualBreakCount="1">
    <brk id="41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Ф1Заполн</vt:lpstr>
      <vt:lpstr>Ф2Заполн</vt:lpstr>
      <vt:lpstr>Ф3Заполн</vt:lpstr>
      <vt:lpstr>Ф4Заполн</vt:lpstr>
      <vt:lpstr>Ф1Печать</vt:lpstr>
      <vt:lpstr>Ф2Печать</vt:lpstr>
      <vt:lpstr>Ф3Печать</vt:lpstr>
      <vt:lpstr>Ф4Печать</vt:lpstr>
      <vt:lpstr>Ф1Заполн!Область_печати</vt:lpstr>
      <vt:lpstr>Ф1Печать!Область_печати</vt:lpstr>
      <vt:lpstr>Ф2Заполн!Область_печати</vt:lpstr>
      <vt:lpstr>Ф2Печать!Область_печати</vt:lpstr>
      <vt:lpstr>Ф3Заполн!Область_печати</vt:lpstr>
      <vt:lpstr>Ф3Печать!Область_печати</vt:lpstr>
      <vt:lpstr>Ф4Заполн!Область_печати</vt:lpstr>
      <vt:lpstr>Ф4Печать!Область_печати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ель</dc:creator>
  <cp:lastModifiedBy>Горина Нинель Борисовна</cp:lastModifiedBy>
  <cp:lastPrinted>2016-02-01T12:52:28Z</cp:lastPrinted>
  <dcterms:created xsi:type="dcterms:W3CDTF">2013-12-24T13:41:13Z</dcterms:created>
  <dcterms:modified xsi:type="dcterms:W3CDTF">2018-04-26T12:48:48Z</dcterms:modified>
</cp:coreProperties>
</file>